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activeTab="0"/>
  </bookViews>
  <sheets>
    <sheet name="Sheet1" sheetId="1" r:id="rId1"/>
  </sheets>
  <definedNames>
    <definedName name="_xlnm.Print_Area" localSheetId="0">'Sheet1'!$A$1:$L$217</definedName>
  </definedNames>
  <calcPr fullCalcOnLoad="1"/>
</workbook>
</file>

<file path=xl/sharedStrings.xml><?xml version="1.0" encoding="utf-8"?>
<sst xmlns="http://schemas.openxmlformats.org/spreadsheetml/2006/main" count="550" uniqueCount="261">
  <si>
    <t>一</t>
  </si>
  <si>
    <t>施 工 管 理 特 色</t>
  </si>
  <si>
    <t>1、每一个项目有四个人跟踪服务：1,设计师，负责整个项目的设计，2,项目经理：负责项目的施工人员组织，材料申报，现场文明，安全，施工的管理。3,监理:负责项目的材料质量，施工质量，施工进度，4,客服：负责对业主的定期跟踪回访.</t>
  </si>
  <si>
    <t>2、采取分道验收的方法：1,进场验房，2,隐蔽工程验收，3,泥木工验收，4,二道批嵌验收，5,墙面漆油漆验收，整体安装验收.严格按上海市3.15标准验收。</t>
  </si>
  <si>
    <t>3、全包，半包，清包，自由选取，清包管理费按60元/平米乘以套内面积，不足5000管理费按5000起价。</t>
  </si>
  <si>
    <t>4、注重现场管理，有一整套完善的管理体系和流程。（如保护流程、进场流程、验收流程，做工标准做工要求等），多表单标准操作控制现场管理；</t>
  </si>
  <si>
    <t>5、更高的油工工艺标准要求：木器漆二底三面，墙面批嵌二度弹线垂直，阴阳角平直，较高的喷漆技术；</t>
  </si>
  <si>
    <t>二</t>
  </si>
  <si>
    <t>材 料 特 色</t>
  </si>
  <si>
    <t>所选材料全部为优质环保材料，达到一线推荐品牌，细木工板为声达细木工板E1级，油工辅材为400目壁丽宝辅料，优于同类产品，材料由厂家直接配送到现场，部分材料从厂家进货公司出库至现场，所有材料和厂家签定合同约定，保证货真价实；</t>
  </si>
  <si>
    <t>板材木门类：声达细木工板（E1级）、声达多层板、拉法基石膏板、声达饰面板、艺王模压板、艺王进口模压板、声达有吧、无吧结杉木集成板、声达刨花板、东北烘干白松,</t>
  </si>
  <si>
    <t>混水饰面夹板种类可选择光面和模压板两种。清水饰面夹板根据设计要求可选择红檀、西南桦、沙比利、铁刀木、柚木、胡桃木、枫木、橡木、榉木、水曲柳等，如果选用美森耐、艺王模压板，美国樱桃木、紫檀、黑檀、白影夹板等按原定价使用该材料的项目主材部分加费20％处理。实木线条门套分两种，杉木芯贴皮的20元/M/或者纯实木线条/根据木质来定价．</t>
  </si>
  <si>
    <t>胶水类：熊猫白胶、汉高百得万能胶、中南无甲醛801建筑胶</t>
  </si>
  <si>
    <t>管线类：中财线管包括配件、中财下水管包括配件、劳动-银河牌煤气6分镀锌管包括劳动-银河牌加厚配件，熊猫牌（电线、网线、电话线、电视线）86中财线盒</t>
  </si>
  <si>
    <t>电视线、电话线、网线及音响线按每个出线头15米计算长度，网络和电话插孔每口按一只面板计算，每只吸顶音箱按一只面板计算；照明线采用1.5平方单芯线双股穿管，插座线采用2.5平方单芯线三股穿管；3匹以上柜机采用4平方电线。空调4m2按40米计算（以上计算中所有户内出箱老线全部换为新线）</t>
  </si>
  <si>
    <t>油漆类：常春藤新一代全新脱苯,欧龙新一代全新脱苯、欧龙360全效木器漆、欧龙360全效木器漆（天然植物油）、欧龙新脱苯PU木器漆（多效合一）、华润世纪明珠木器漆</t>
  </si>
  <si>
    <t>木器漆项目报价说明:所有800mm*2050mm木门按4m2/樘计算油漆面积,所有800mm*2050mm门套按2m2/樘计算油漆面积,所有木质踢脚线按0.12m2/m计算油漆面积。其他木制造型及家具按实际刷漆面积</t>
  </si>
  <si>
    <t>所有柜子的框价材料为杉木集成板E1级，按投影面积，即（柜子的长乘高）柜子60CM深度以内按450元每平方人工加材料计算，油漆另计；80CM按520元每平方人工加材料计算；超过80按600元每平方人工加材料计算，如选用杉木集成板无结巴材料，在原有基础上增加40元/m2,用樟木板另计。</t>
  </si>
  <si>
    <t>涂料类：多乐士超易洗、多乐士超易洗强化、多乐士第二代五合一、多乐士金装五合一、立邦、大师漆</t>
  </si>
  <si>
    <t>其它类：上海海螺水泥32.5，高士牌熟胶粉、壁丽宝滑石粉、拉法基绑带、正点嵌缝膏、木格栅防腐剂、伟伯填缝剂、汇丽防火涂料、伟伯高级墙墙面防水剂、贝尔特无毒环保型地面防水剂、伟伯粘结剂</t>
  </si>
  <si>
    <t>所有天然大理石为A级板 大理石台面开台盆柜孔25元/个 龙头孔5元/个</t>
  </si>
  <si>
    <r>
      <t>其它备注说明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：</t>
    </r>
  </si>
  <si>
    <t>1.由本公司提供的各项主材仅限于本公司合作产品（详见备选主材一览表）,非本公司合作产品均由甲方自行采购。</t>
  </si>
  <si>
    <t>2.本工程报价单所含硬装材料均由乙方提供，合同及预算经双方签字确认后生效。未经双方签字同意，不得随意增减。</t>
  </si>
  <si>
    <t>3.卫生间镜子、厨卫小五金及厨房功能配件（如拉框、米箱、垃圾桶、电器、水槽等），灯具、拉手，锁具、窗帘等材料由于选择范围过大，本工程预算单不含上述材料。</t>
  </si>
  <si>
    <t>4.本公司提供的所有墙地砖及洁具均为优等品。实木地板为该产品最高等级。天然大理石为A级板。</t>
  </si>
  <si>
    <t>5.施工中使用的所有细木工板、多层板、密度板、石膏板及刨花板等板材均为E1级。</t>
  </si>
  <si>
    <t>6.所有预算不包括图纸上标识的软装配饰、平面布置图上的装饰物、摆设和独立的功能产品，这部分物品仅为表明设计思想，不在合同之列。</t>
  </si>
  <si>
    <t>7.本工程预算单，在项目及相关材料、设备不变的情况下，水电隐蔽工程，在隐蔽工程验收时按实计算，其他项目在工程分道验收时，按实计算，再做下一道工序。</t>
  </si>
  <si>
    <t>9.本工程报价单不含空气质量检测费用，若甲方需要进行空气质量检测，可由本市具有法定检测资格的检测机构进行检测，该费用另行计收。</t>
  </si>
  <si>
    <t>10.施工过程中如产生变更,以公司本预算单所列材料，人工单价为准.</t>
  </si>
  <si>
    <t>11.隐蔽工程验收结束后根据实际使用量按实结算。(所有网线只含排线，不接水晶头）</t>
  </si>
  <si>
    <t>12.工程中所有的打洞按照物业管理条理执行，如业主有异义可与物业协调，如需乙方配合开洞，按30元/个计算，本预算中的敲墙指非混凝土墙体，混凝土墙体甲方需根据物业要求自理，不含在预算表里，如要求乙方负责拆除的，用切割机切除按150元/米计费，用打孔机拆除按开洞费25元/个计算实际开洞拆除个数。(打洞敲墙业主可要求物业办理)</t>
  </si>
  <si>
    <t>13.水管，油漆涂料，类根据不同品牌主辅材报价不相同。</t>
  </si>
  <si>
    <t>14.厨房间，卫生间，阳台等，地面铺砖含3CM地面找平，超出3CM每增加1CM材料费12元/M2人工费3元/M2。原墙拆除的墙地砖都要找平3CM.</t>
  </si>
  <si>
    <t>15.如图纸上无标注，甲乙双方约定本施工合同饰面夹板类型为：              如需使用实木线条，实木品种为：</t>
  </si>
  <si>
    <t>装 修 预 算 单</t>
  </si>
  <si>
    <t>业主：                房型：</t>
  </si>
  <si>
    <t>地址：</t>
  </si>
  <si>
    <t>编制日期：</t>
  </si>
  <si>
    <t xml:space="preserve">序号 </t>
  </si>
  <si>
    <t>分项目名称</t>
  </si>
  <si>
    <t>单位</t>
  </si>
  <si>
    <t>品牌及施工工艺</t>
  </si>
  <si>
    <t>损耗</t>
  </si>
  <si>
    <t>数量</t>
  </si>
  <si>
    <t>材料费</t>
  </si>
  <si>
    <t>人工费</t>
  </si>
  <si>
    <t>总  计</t>
  </si>
  <si>
    <t>主材损耗系数</t>
  </si>
  <si>
    <t>主材</t>
  </si>
  <si>
    <t>辅材</t>
  </si>
  <si>
    <t>合计</t>
  </si>
  <si>
    <t>单价</t>
  </si>
  <si>
    <t xml:space="preserve"> 一、 客厅+餐厅+过道</t>
  </si>
  <si>
    <t>墙顶面批腻子二遍/光墙面/毛墙面人工8元/M2</t>
  </si>
  <si>
    <t>㎡</t>
  </si>
  <si>
    <t>成品腻子</t>
  </si>
  <si>
    <t>墙顶面刷乳胶漆/一底两面</t>
  </si>
  <si>
    <t>多乐士超易洗/一底两面(每户限3种颜色,超过3种颜色每种色加收100元，正点砂皮，美国大师滚筒</t>
  </si>
  <si>
    <t>二级造型吊顶</t>
  </si>
  <si>
    <t>烘干木龙骨架+拉法基纸面石膏板＋部分9厘或12厘夹板+自攻螺丝/防锈漆/按展开面积计算</t>
  </si>
  <si>
    <t>隔断</t>
  </si>
  <si>
    <t>镂空花隔断，木质</t>
  </si>
  <si>
    <t>铺设地砖600*600（主材甲供）</t>
  </si>
  <si>
    <t>下有列项</t>
  </si>
  <si>
    <t>踢脚线</t>
  </si>
  <si>
    <t>米</t>
  </si>
  <si>
    <t>声达E1级，1.2杉木指接板+声达E1级清水饰面板+实木线条收口(10*12子弹头平线)</t>
  </si>
  <si>
    <t>踢脚线油漆</t>
  </si>
  <si>
    <t>长春藤新脱苯清水漆（二底三面）</t>
  </si>
  <si>
    <t>二、厨房</t>
  </si>
  <si>
    <t>铝扣板吊顶</t>
  </si>
  <si>
    <t>0.7铝扣板＋龙骨＋吊筋.主材价根据业主选定品种定/铂丽</t>
  </si>
  <si>
    <t>吊顶顶角线</t>
  </si>
  <si>
    <t>铂丽、配套/角线3米/根（不足一根按一根计算）</t>
  </si>
  <si>
    <t>地坪防水处理（二度）</t>
  </si>
  <si>
    <t>东方雨虹无毒环保型地面防水剂/地面向上300mm高，淋浴房向上1800MM高（24小时闭水实验）</t>
  </si>
  <si>
    <t>地砖铺贴(600*600)（主材甲供）</t>
  </si>
  <si>
    <t>款式待定/海螺水泥中南无醛801胶水等/伟伯填缝剂/牙签/抹布钢丝球等含垫层3cm/厚度每超过1cm按材料人工15元计算暂定</t>
  </si>
  <si>
    <t>墙面瓷砖（300*450）（主材甲供）</t>
  </si>
  <si>
    <t>橱柜（主材甲供）</t>
  </si>
  <si>
    <t>水槽含龙头（主材甲供）</t>
  </si>
  <si>
    <t xml:space="preserve">个 </t>
  </si>
  <si>
    <t>款式待定/双斗/下水水槽原配/宝扬三角阀/生料带</t>
  </si>
  <si>
    <t>房门及安装</t>
  </si>
  <si>
    <t>扇</t>
  </si>
  <si>
    <t>厂家成品定制,清水饰面板（锁具客户自理）门吸合页/安派克，格士高</t>
  </si>
  <si>
    <t>门套</t>
  </si>
  <si>
    <t>声达E1级细木工板为底+声达清水饰面板+汉高万能胶+纹钉+铁钉</t>
  </si>
  <si>
    <t>门套线条</t>
  </si>
  <si>
    <t>杉木芯贴皮造型线条款式待定，白木实木线条规格为60×15（实木线条另计）</t>
  </si>
  <si>
    <t>门套油漆</t>
  </si>
  <si>
    <t>大理石门槛</t>
  </si>
  <si>
    <t>块</t>
  </si>
  <si>
    <t>黑金沙大理石/水泥/道康宁防霉硅胶</t>
  </si>
  <si>
    <t>热水器包柜子</t>
  </si>
  <si>
    <t>项</t>
  </si>
  <si>
    <t>含在橱柜里面，橱柜公司成品定制</t>
  </si>
  <si>
    <t>净水器安装</t>
  </si>
  <si>
    <t>厂家安装</t>
  </si>
  <si>
    <t>三、主卧室</t>
  </si>
  <si>
    <t>顶面批腻子二遍/光墙面/毛墙面人工8元/M2</t>
  </si>
  <si>
    <t>顶面刷乳胶漆/一底两面</t>
  </si>
  <si>
    <t>墙面批腻子二遍/光墙面/毛墙面人工8元/M2</t>
  </si>
  <si>
    <t>墙面刷乳胶漆/一底两面</t>
  </si>
  <si>
    <t>门、门套油漆</t>
  </si>
  <si>
    <t>大理石窗台板（窗750mm宽）</t>
  </si>
  <si>
    <t xml:space="preserve">米 </t>
  </si>
  <si>
    <t>新西米黄大理石</t>
  </si>
  <si>
    <t>磨双边切角</t>
  </si>
  <si>
    <t>磨双边(异型加工费80元/米)</t>
  </si>
  <si>
    <t>四、书房</t>
  </si>
  <si>
    <t>墙顶面批腻子二遍/光墙面/毛墙面人工6元/M2</t>
  </si>
  <si>
    <t>轻质移门（主材甲供）</t>
  </si>
  <si>
    <t>款式待定,按实计算</t>
  </si>
  <si>
    <t>五、次卧</t>
  </si>
  <si>
    <t>六、卫生间</t>
  </si>
  <si>
    <t>地砖铺贴(300*300)（主材甲供）</t>
  </si>
  <si>
    <t>墙面瓷砖300*450（主材甲供）</t>
  </si>
  <si>
    <t>淋浴房大理石挡水</t>
  </si>
  <si>
    <t>淋浴房（主材甲供）</t>
  </si>
  <si>
    <t>马桶（主材甲供）</t>
  </si>
  <si>
    <t>套</t>
  </si>
  <si>
    <t>龙头(台盆，龙头）（主材甲供）</t>
  </si>
  <si>
    <t>台盆（主材甲供）</t>
  </si>
  <si>
    <t>地漏安装</t>
  </si>
  <si>
    <t>九牧/全铜防臭地漏/道康宁防霉硅胶</t>
  </si>
  <si>
    <t>卫生间卫浴五金件</t>
  </si>
  <si>
    <t>安装人工及机械（含镜子、手纸盒、淋浴花洒、浴霸、毛巾杆安装费用）</t>
  </si>
  <si>
    <t>七、卫生间</t>
  </si>
  <si>
    <t>八、阳台</t>
  </si>
  <si>
    <t>顶面批腻子二遍/光墙面/毛墙面人工6元/M2</t>
  </si>
  <si>
    <t>墙面批腻子二遍/光墙面/毛墙面人工6元/M2</t>
  </si>
  <si>
    <t>封阳台</t>
  </si>
  <si>
    <t>凤铝1.4mm,中空钢化玻璃</t>
  </si>
  <si>
    <t>防盗格栅</t>
  </si>
  <si>
    <t>不锈钢圆管</t>
  </si>
  <si>
    <t>晾衣架安装</t>
  </si>
  <si>
    <t>九、强弱电线路敷设及其他(工程量按实结算）</t>
  </si>
  <si>
    <t>水管(按实计算）</t>
  </si>
  <si>
    <t>天力PP-R6分（全热水）(按实结算)</t>
  </si>
  <si>
    <t>下水改造</t>
  </si>
  <si>
    <t>中财管(按实结算)</t>
  </si>
  <si>
    <t>管内穿2.5平方电线(按实计算）</t>
  </si>
  <si>
    <t>穿"熊猫"单芯线,不含打槽及恢复.(部分更换,原墙体线管可利用保留)(按实结算)</t>
  </si>
  <si>
    <t>管内穿1.5平方电线(按实计算）</t>
  </si>
  <si>
    <t>电视线（按15米一端口计算）</t>
  </si>
  <si>
    <t>熊猫电视线,不含打槽及恢复.</t>
  </si>
  <si>
    <t>电话线（按15米一端口计算）</t>
  </si>
  <si>
    <t>熊猫电话线,不含打槽及恢复.(部分更换,原墙体线管可利用保留)(按实结算)</t>
  </si>
  <si>
    <t>网络线（按15米一端口计算）</t>
  </si>
  <si>
    <t>熊猫网络线,不含打槽及恢复.(部分更换,原墙体线管可利用保留)(按实结算)</t>
  </si>
  <si>
    <t>强电开关、插座(按实计算）</t>
  </si>
  <si>
    <t>只</t>
  </si>
  <si>
    <t>西门子灵动按实结算</t>
  </si>
  <si>
    <t>弱电插座(按实计算）</t>
  </si>
  <si>
    <t>墙地面走PVC电线管</t>
  </si>
  <si>
    <t>中财PVC315中型4/6分线管+配件+胶水(按实结算)</t>
  </si>
  <si>
    <t>原管道穿线</t>
  </si>
  <si>
    <t>铺设中材套管(6分)按实结算</t>
  </si>
  <si>
    <t>电线线盒</t>
  </si>
  <si>
    <t>中财线盒包括固定，砂浆恢复等。(按实结算)</t>
  </si>
  <si>
    <t>灯具安装</t>
  </si>
  <si>
    <t>不含水晶灯</t>
  </si>
  <si>
    <t>墙面电视配套项目</t>
  </si>
  <si>
    <t>根</t>
  </si>
  <si>
    <t>墙面开槽，预留PVC管，修补(按实结算)</t>
  </si>
  <si>
    <t>封门头</t>
  </si>
  <si>
    <t>烘干木龙骨架+拉法基石膏板＋部分9厘或12厘夹板+自攻螺丝/防锈漆/按展开面积计算</t>
  </si>
  <si>
    <t>拆墙</t>
  </si>
  <si>
    <t>M2</t>
  </si>
  <si>
    <t>机器切割(按实结算)</t>
  </si>
  <si>
    <t>加单墙（双墙人工费35元/每M2)</t>
  </si>
  <si>
    <t>九五红砖，水泥，黄沙等/含双面粉刷(按实结算)</t>
  </si>
  <si>
    <t>砖墙开槽</t>
  </si>
  <si>
    <t>槽宽4cm以内，包含水泥修粉，两根线管算一根线槽，三四根线管算两根线槽，五六跟线管算三跟线槽，七根以上算四根线槽(按实结算)</t>
  </si>
  <si>
    <t xml:space="preserve">封管              </t>
  </si>
  <si>
    <t>水泥＋黄沙＋红砖*801胶水(按实结算)</t>
  </si>
  <si>
    <t>机器开孔</t>
  </si>
  <si>
    <t>按实结算</t>
  </si>
  <si>
    <t xml:space="preserve">材料搬运费                </t>
  </si>
  <si>
    <t>(不含瓷砖地板）(按实结算)</t>
  </si>
  <si>
    <t xml:space="preserve">垃圾装袋费          </t>
  </si>
  <si>
    <t>（编织袋0.3元/一只，打包）不含清运</t>
  </si>
  <si>
    <t>成品保护费</t>
  </si>
  <si>
    <t>进户门，铺好地砖，地板，窗台大理石/彩条布，地板膜</t>
  </si>
  <si>
    <t>辅材+人工总价</t>
  </si>
  <si>
    <t>主材列表</t>
  </si>
  <si>
    <r>
      <t>客厅、餐厅-</t>
    </r>
    <r>
      <rPr>
        <sz val="9"/>
        <rFont val="宋体"/>
        <family val="0"/>
      </rPr>
      <t>铺设600*600地砖</t>
    </r>
  </si>
  <si>
    <t>王者/海螺水泥中南无醛801胶水等/伟伯填缝剂/牙签/抹布钢丝球等含垫层3cm/厚度每超过1cm按材料人工15元计算</t>
  </si>
  <si>
    <r>
      <t>厨房-</t>
    </r>
    <r>
      <rPr>
        <sz val="9"/>
        <color indexed="8"/>
        <rFont val="宋体"/>
        <family val="0"/>
      </rPr>
      <t>地砖铺贴(300*300)</t>
    </r>
  </si>
  <si>
    <t>王者/海螺水泥中南无醛801胶水等/伟伯填缝剂/牙签/抹布钢丝球等含垫层3cm/厚度每超过1cm按材料人工16元计算</t>
  </si>
  <si>
    <r>
      <t>厨房-</t>
    </r>
    <r>
      <rPr>
        <sz val="9"/>
        <color indexed="8"/>
        <rFont val="宋体"/>
        <family val="0"/>
      </rPr>
      <t>墙面瓷砖300*450</t>
    </r>
  </si>
  <si>
    <t>王者/海螺水泥中南无醛801胶水等/伟伯填缝剂/牙签/抹布钢丝球等含垫层3cm/厚度每超过1cm按材料人工17元计算</t>
  </si>
  <si>
    <r>
      <t>厨房-</t>
    </r>
    <r>
      <rPr>
        <sz val="9"/>
        <color indexed="8"/>
        <rFont val="宋体"/>
        <family val="0"/>
      </rPr>
      <t>橱柜</t>
    </r>
  </si>
  <si>
    <t>斯诺威，UV烤漆门板，亚克力台面,按实计算</t>
  </si>
  <si>
    <r>
      <t>厨房-</t>
    </r>
    <r>
      <rPr>
        <sz val="9"/>
        <color indexed="8"/>
        <rFont val="宋体"/>
        <family val="0"/>
      </rPr>
      <t>水槽含龙头</t>
    </r>
  </si>
  <si>
    <t>安华/双斗/下水水槽原配/宝扬三角阀/生料带</t>
  </si>
  <si>
    <r>
      <t>主卧-</t>
    </r>
    <r>
      <rPr>
        <sz val="9"/>
        <rFont val="宋体"/>
        <family val="0"/>
      </rPr>
      <t>实木地板</t>
    </r>
  </si>
  <si>
    <t>正格实木地板龙脑香标板含安装及龙骨</t>
  </si>
  <si>
    <r>
      <t>书房-</t>
    </r>
    <r>
      <rPr>
        <sz val="9"/>
        <rFont val="宋体"/>
        <family val="0"/>
      </rPr>
      <t>实木地板</t>
    </r>
  </si>
  <si>
    <r>
      <t>书房</t>
    </r>
    <r>
      <rPr>
        <sz val="9"/>
        <rFont val="宋体"/>
        <family val="0"/>
      </rPr>
      <t>-轻质移门</t>
    </r>
  </si>
  <si>
    <r>
      <t>次卧-</t>
    </r>
    <r>
      <rPr>
        <sz val="9"/>
        <rFont val="宋体"/>
        <family val="0"/>
      </rPr>
      <t>实木地板</t>
    </r>
  </si>
  <si>
    <r>
      <t>阳台-</t>
    </r>
    <r>
      <rPr>
        <sz val="9"/>
        <color indexed="8"/>
        <rFont val="宋体"/>
        <family val="0"/>
      </rPr>
      <t>地砖铺贴(300*300)</t>
    </r>
  </si>
  <si>
    <r>
      <t>卫生间-</t>
    </r>
    <r>
      <rPr>
        <sz val="9"/>
        <color indexed="8"/>
        <rFont val="宋体"/>
        <family val="0"/>
      </rPr>
      <t>地砖铺贴(300*300)</t>
    </r>
  </si>
  <si>
    <r>
      <t>卫生间-</t>
    </r>
    <r>
      <rPr>
        <sz val="9"/>
        <color indexed="8"/>
        <rFont val="宋体"/>
        <family val="0"/>
      </rPr>
      <t>墙面瓷砖300*450</t>
    </r>
  </si>
  <si>
    <r>
      <t>卫生间-</t>
    </r>
    <r>
      <rPr>
        <sz val="9"/>
        <color indexed="8"/>
        <rFont val="宋体"/>
        <family val="0"/>
      </rPr>
      <t>淋浴房</t>
    </r>
  </si>
  <si>
    <t>10MM钢化玻璃，含铝合金边框，吊轨，吊轮，不锈钢拉手</t>
  </si>
  <si>
    <r>
      <t>卫生间-</t>
    </r>
    <r>
      <rPr>
        <sz val="9"/>
        <color indexed="8"/>
        <rFont val="宋体"/>
        <family val="0"/>
      </rPr>
      <t>马桶</t>
    </r>
  </si>
  <si>
    <t>安华/下水马桶原配/三角阀/生料带</t>
  </si>
  <si>
    <r>
      <t>卫生间-</t>
    </r>
    <r>
      <rPr>
        <sz val="9"/>
        <color indexed="8"/>
        <rFont val="宋体"/>
        <family val="0"/>
      </rPr>
      <t>龙头(龙头两件套）</t>
    </r>
  </si>
  <si>
    <t>安华，款式待定 、安装人工及机械</t>
  </si>
  <si>
    <r>
      <t>卫生间-</t>
    </r>
    <r>
      <rPr>
        <sz val="9"/>
        <color indexed="8"/>
        <rFont val="宋体"/>
        <family val="0"/>
      </rPr>
      <t>台盆</t>
    </r>
  </si>
  <si>
    <t>下水台盆原配/三角阀/生料带</t>
  </si>
  <si>
    <r>
      <t>主卧卫生间</t>
    </r>
    <r>
      <rPr>
        <sz val="9"/>
        <rFont val="宋体"/>
        <family val="0"/>
      </rPr>
      <t>-轻质移门</t>
    </r>
  </si>
  <si>
    <r>
      <t>主卧卫生间-</t>
    </r>
    <r>
      <rPr>
        <sz val="9"/>
        <color indexed="8"/>
        <rFont val="宋体"/>
        <family val="0"/>
      </rPr>
      <t>地砖铺贴(300*300)</t>
    </r>
  </si>
  <si>
    <r>
      <t>主卧卫生间-</t>
    </r>
    <r>
      <rPr>
        <sz val="9"/>
        <color indexed="8"/>
        <rFont val="宋体"/>
        <family val="0"/>
      </rPr>
      <t>墙面瓷砖300*450</t>
    </r>
  </si>
  <si>
    <r>
      <t>主卧卫生间-</t>
    </r>
    <r>
      <rPr>
        <sz val="9"/>
        <color indexed="8"/>
        <rFont val="宋体"/>
        <family val="0"/>
      </rPr>
      <t>马桶</t>
    </r>
  </si>
  <si>
    <r>
      <t>主卧卫生间-</t>
    </r>
    <r>
      <rPr>
        <sz val="9"/>
        <color indexed="8"/>
        <rFont val="宋体"/>
        <family val="0"/>
      </rPr>
      <t>龙头(台盆龙头）</t>
    </r>
  </si>
  <si>
    <r>
      <t>主卧卫生间-</t>
    </r>
    <r>
      <rPr>
        <sz val="9"/>
        <color indexed="8"/>
        <rFont val="宋体"/>
        <family val="0"/>
      </rPr>
      <t>台盆</t>
    </r>
  </si>
  <si>
    <t>主材+人工总价</t>
  </si>
  <si>
    <t>主材+辅材合计费用</t>
  </si>
  <si>
    <t>直接材料费</t>
  </si>
  <si>
    <t>代购材料合计费用</t>
  </si>
  <si>
    <t>代购材料费</t>
  </si>
  <si>
    <t>三</t>
  </si>
  <si>
    <t>人工费用</t>
  </si>
  <si>
    <t>直接人工费</t>
  </si>
  <si>
    <t>四</t>
  </si>
  <si>
    <t>管理费用</t>
  </si>
  <si>
    <t>（人工费+材料费）*5%</t>
  </si>
  <si>
    <t>五</t>
  </si>
  <si>
    <t>一+二+三+四</t>
  </si>
  <si>
    <t>六</t>
  </si>
  <si>
    <t>税金</t>
  </si>
  <si>
    <t>五*3.41%</t>
  </si>
  <si>
    <t>按实计算</t>
  </si>
  <si>
    <t>七</t>
  </si>
  <si>
    <t>总价</t>
  </si>
  <si>
    <t>五+六</t>
  </si>
  <si>
    <t>家具分类</t>
  </si>
  <si>
    <t>进门多功能柜框架300mm深</t>
  </si>
  <si>
    <t>双面光板+背板均为1.2厚+汉高万能胶+纹钉+铁钉，（抽屉挂杆另计120元/只）</t>
  </si>
  <si>
    <t>进门多功能柜门板</t>
  </si>
  <si>
    <t>成品定制，模压面板含铰链</t>
  </si>
  <si>
    <t>主卧梳妆台</t>
  </si>
  <si>
    <t>主卧电视柜</t>
  </si>
  <si>
    <t>主卧-衣柜600mm深</t>
  </si>
  <si>
    <r>
      <t>主卧</t>
    </r>
    <r>
      <rPr>
        <sz val="9"/>
        <rFont val="宋体"/>
        <family val="0"/>
      </rPr>
      <t>-衣柜轻质移门</t>
    </r>
  </si>
  <si>
    <t>次卧-塌塌米框架350mm深</t>
  </si>
  <si>
    <t>次卧-衣柜600mm深</t>
  </si>
  <si>
    <r>
      <t>次卧</t>
    </r>
    <r>
      <rPr>
        <sz val="9"/>
        <rFont val="宋体"/>
        <family val="0"/>
      </rPr>
      <t>-衣柜轻质移门</t>
    </r>
  </si>
  <si>
    <t>书房-装饰柜框架300mm深</t>
  </si>
  <si>
    <t>书房-装饰柜门板</t>
  </si>
  <si>
    <t>隔断边上的柜子300mm深</t>
  </si>
  <si>
    <t>隔断边上的柜子门板</t>
  </si>
  <si>
    <t>阳台柜子框架300mm深</t>
  </si>
  <si>
    <t>阳台柜子门板</t>
  </si>
  <si>
    <t>业主签字</t>
  </si>
  <si>
    <t>公司签字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</si>
</sst>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 "/>
    <numFmt numFmtId="179" formatCode="0.0"/>
  </numFmts>
  <fonts count="58">
    <font>
      <sz val="11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1"/>
      <name val="宋体"/>
      <family val="0"/>
    </font>
    <font>
      <b/>
      <sz val="9"/>
      <name val="宋体"/>
      <family val="0"/>
    </font>
    <font>
      <sz val="9"/>
      <color indexed="9"/>
      <name val="黑体"/>
      <family val="3"/>
    </font>
    <font>
      <sz val="9"/>
      <color indexed="9"/>
      <name val="楷体_GB2312"/>
      <family val="3"/>
    </font>
    <font>
      <sz val="12"/>
      <name val="楷体_GB2312"/>
      <family val="3"/>
    </font>
    <font>
      <sz val="12"/>
      <name val="黑体"/>
      <family val="3"/>
    </font>
    <font>
      <b/>
      <sz val="12"/>
      <name val="黑体"/>
      <family val="3"/>
    </font>
    <font>
      <sz val="10"/>
      <name val="楷体_GB2312"/>
      <family val="3"/>
    </font>
    <font>
      <b/>
      <sz val="1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58"/>
      <name val="宋体"/>
      <family val="0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17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131">
    <xf numFmtId="0" fontId="0" fillId="0" borderId="0" xfId="0" applyFont="1" applyAlignment="1">
      <alignment/>
    </xf>
    <xf numFmtId="0" fontId="2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4" fillId="0" borderId="9" xfId="0" applyFont="1" applyBorder="1" applyAlignment="1">
      <alignment/>
    </xf>
    <xf numFmtId="0" fontId="5" fillId="33" borderId="9" xfId="0" applyFont="1" applyFill="1" applyBorder="1" applyAlignment="1" applyProtection="1">
      <alignment vertical="center" wrapText="1"/>
      <protection locked="0"/>
    </xf>
    <xf numFmtId="0" fontId="6" fillId="33" borderId="9" xfId="0" applyFont="1" applyFill="1" applyBorder="1" applyAlignment="1" applyProtection="1">
      <alignment vertical="center" wrapText="1"/>
      <protection locked="0"/>
    </xf>
    <xf numFmtId="0" fontId="7" fillId="34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9" xfId="0" applyFont="1" applyBorder="1" applyAlignment="1">
      <alignment/>
    </xf>
    <xf numFmtId="0" fontId="2" fillId="35" borderId="9" xfId="0" applyFont="1" applyFill="1" applyBorder="1" applyAlignment="1">
      <alignment/>
    </xf>
    <xf numFmtId="0" fontId="2" fillId="34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36" borderId="9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7" borderId="9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4" fillId="34" borderId="10" xfId="34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9" fontId="13" fillId="34" borderId="10" xfId="34" applyFont="1" applyFill="1" applyBorder="1" applyAlignment="1">
      <alignment horizontal="center" vertical="center" wrapText="1"/>
    </xf>
    <xf numFmtId="178" fontId="4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 applyProtection="1">
      <alignment vertical="center" wrapText="1"/>
      <protection locked="0"/>
    </xf>
    <xf numFmtId="0" fontId="12" fillId="37" borderId="10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left" vertical="center" wrapText="1"/>
    </xf>
    <xf numFmtId="178" fontId="12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 applyProtection="1">
      <alignment vertical="center" wrapText="1"/>
      <protection locked="0"/>
    </xf>
    <xf numFmtId="0" fontId="4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 wrapText="1"/>
    </xf>
    <xf numFmtId="178" fontId="4" fillId="35" borderId="10" xfId="0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9" fontId="4" fillId="34" borderId="10" xfId="34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7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" fontId="4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9" fontId="4" fillId="0" borderId="10" xfId="34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left" vertical="center" wrapText="1"/>
    </xf>
    <xf numFmtId="1" fontId="2" fillId="34" borderId="0" xfId="0" applyNumberFormat="1" applyFont="1" applyFill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9" fontId="4" fillId="37" borderId="10" xfId="34" applyFont="1" applyFill="1" applyBorder="1" applyAlignment="1">
      <alignment horizontal="center" vertical="center" wrapText="1"/>
    </xf>
    <xf numFmtId="178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7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/>
    </xf>
    <xf numFmtId="0" fontId="16" fillId="38" borderId="10" xfId="0" applyFont="1" applyFill="1" applyBorder="1" applyAlignment="1">
      <alignment horizontal="left"/>
    </xf>
    <xf numFmtId="0" fontId="2" fillId="38" borderId="10" xfId="0" applyFont="1" applyFill="1" applyBorder="1" applyAlignment="1">
      <alignment horizontal="center"/>
    </xf>
    <xf numFmtId="1" fontId="4" fillId="38" borderId="10" xfId="0" applyNumberFormat="1" applyFont="1" applyFill="1" applyBorder="1" applyAlignment="1">
      <alignment horizontal="center" vertical="center" wrapText="1"/>
    </xf>
    <xf numFmtId="179" fontId="4" fillId="38" borderId="10" xfId="0" applyNumberFormat="1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 wrapText="1"/>
    </xf>
    <xf numFmtId="1" fontId="4" fillId="38" borderId="10" xfId="0" applyNumberFormat="1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9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" fontId="4" fillId="38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9" fontId="4" fillId="34" borderId="15" xfId="34" applyFont="1" applyFill="1" applyBorder="1" applyAlignment="1">
      <alignment horizontal="center" vertical="center" wrapText="1"/>
    </xf>
    <xf numFmtId="9" fontId="4" fillId="34" borderId="16" xfId="34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center" vertical="center" wrapText="1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17"/>
  <sheetViews>
    <sheetView tabSelected="1" zoomScaleSheetLayoutView="100" workbookViewId="0" topLeftCell="A39">
      <pane ySplit="2" topLeftCell="A41" activePane="bottomLeft" state="frozen"/>
      <selection pane="topLeft" activeCell="A39" sqref="A39"/>
      <selection pane="bottomLeft" activeCell="I197" sqref="I197:K197"/>
    </sheetView>
  </sheetViews>
  <sheetFormatPr defaultColWidth="7.875" defaultRowHeight="13.5"/>
  <cols>
    <col min="1" max="1" width="3.125" style="15" customWidth="1"/>
    <col min="2" max="2" width="26.75390625" style="19" customWidth="1"/>
    <col min="3" max="3" width="4.00390625" style="20" customWidth="1"/>
    <col min="4" max="4" width="35.75390625" style="15" customWidth="1"/>
    <col min="5" max="5" width="3.625" style="13" customWidth="1"/>
    <col min="6" max="6" width="7.625" style="15" bestFit="1" customWidth="1"/>
    <col min="7" max="7" width="4.375" style="15" bestFit="1" customWidth="1"/>
    <col min="8" max="8" width="3.625" style="15" bestFit="1" customWidth="1"/>
    <col min="9" max="9" width="7.50390625" style="15" bestFit="1" customWidth="1"/>
    <col min="10" max="10" width="3.875" style="15" bestFit="1" customWidth="1"/>
    <col min="11" max="11" width="6.625" style="15" bestFit="1" customWidth="1"/>
    <col min="12" max="12" width="9.00390625" style="15" customWidth="1"/>
    <col min="13" max="27" width="7.875" style="13" customWidth="1"/>
    <col min="28" max="16384" width="7.875" style="15" customWidth="1"/>
  </cols>
  <sheetData>
    <row r="1" spans="1:251" s="1" customFormat="1" ht="19.5" customHeight="1" hidden="1">
      <c r="A1" s="21" t="s">
        <v>0</v>
      </c>
      <c r="B1" s="100" t="s">
        <v>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s="1" customFormat="1" ht="35.25" customHeight="1" hidden="1">
      <c r="A2" s="121"/>
      <c r="B2" s="101" t="s">
        <v>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s="1" customFormat="1" ht="30.75" customHeight="1" hidden="1">
      <c r="A3" s="121"/>
      <c r="B3" s="101" t="s">
        <v>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1" customFormat="1" ht="19.5" customHeight="1" hidden="1">
      <c r="A4" s="121"/>
      <c r="B4" s="101" t="s">
        <v>4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1" customFormat="1" ht="25.5" customHeight="1" hidden="1">
      <c r="A5" s="121"/>
      <c r="B5" s="101" t="s">
        <v>5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1" customFormat="1" ht="21.75" customHeight="1" hidden="1">
      <c r="A6" s="121"/>
      <c r="B6" s="101" t="s">
        <v>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1" customFormat="1" ht="18" customHeight="1" hidden="1">
      <c r="A7" s="21" t="s">
        <v>7</v>
      </c>
      <c r="B7" s="100" t="s">
        <v>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2" customFormat="1" ht="31.5" customHeight="1" hidden="1">
      <c r="A8" s="22"/>
      <c r="B8" s="101" t="s">
        <v>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</row>
    <row r="9" spans="1:251" s="1" customFormat="1" ht="14.25" customHeight="1" hidden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7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1" customFormat="1" ht="12.75" customHeight="1" hidden="1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30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3" customFormat="1" ht="27.75" customHeight="1" hidden="1">
      <c r="A11" s="23">
        <v>1</v>
      </c>
      <c r="B11" s="102" t="s">
        <v>10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</row>
    <row r="12" spans="1:251" s="3" customFormat="1" ht="36" customHeight="1" hidden="1">
      <c r="A12" s="23">
        <v>2</v>
      </c>
      <c r="B12" s="103" t="s">
        <v>11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</row>
    <row r="13" spans="1:251" s="3" customFormat="1" ht="19.5" customHeight="1" hidden="1">
      <c r="A13" s="23">
        <v>3</v>
      </c>
      <c r="B13" s="102" t="s">
        <v>12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</row>
    <row r="14" spans="1:251" s="3" customFormat="1" ht="19.5" customHeight="1" hidden="1">
      <c r="A14" s="23">
        <v>4</v>
      </c>
      <c r="B14" s="102" t="s">
        <v>13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</row>
    <row r="15" spans="1:251" s="3" customFormat="1" ht="27.75" customHeight="1" hidden="1">
      <c r="A15" s="23">
        <v>5</v>
      </c>
      <c r="B15" s="103" t="s">
        <v>14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</row>
    <row r="16" spans="1:251" s="3" customFormat="1" ht="19.5" customHeight="1" hidden="1">
      <c r="A16" s="23">
        <v>6</v>
      </c>
      <c r="B16" s="102" t="s">
        <v>15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</row>
    <row r="17" spans="1:251" s="3" customFormat="1" ht="24.75" customHeight="1" hidden="1">
      <c r="A17" s="23">
        <v>7</v>
      </c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</row>
    <row r="18" spans="1:251" s="3" customFormat="1" ht="23.25" customHeight="1" hidden="1">
      <c r="A18" s="23">
        <v>8</v>
      </c>
      <c r="B18" s="103" t="s">
        <v>17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</row>
    <row r="19" spans="1:251" s="3" customFormat="1" ht="18" customHeight="1" hidden="1">
      <c r="A19" s="23">
        <v>9</v>
      </c>
      <c r="B19" s="102" t="s">
        <v>18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</row>
    <row r="20" spans="1:251" s="3" customFormat="1" ht="24.75" customHeight="1" hidden="1">
      <c r="A20" s="23">
        <v>10</v>
      </c>
      <c r="B20" s="102" t="s">
        <v>19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</row>
    <row r="21" spans="1:251" s="3" customFormat="1" ht="18" customHeight="1" hidden="1">
      <c r="A21" s="23">
        <v>11</v>
      </c>
      <c r="B21" s="103" t="s">
        <v>20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</row>
    <row r="22" spans="1:251" s="4" customFormat="1" ht="21.75" customHeight="1" hidden="1">
      <c r="A22" s="104" t="s">
        <v>21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</row>
    <row r="23" spans="1:251" s="5" customFormat="1" ht="18" customHeight="1" hidden="1">
      <c r="A23" s="105" t="s">
        <v>22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</row>
    <row r="24" spans="1:251" s="5" customFormat="1" ht="18" customHeight="1" hidden="1">
      <c r="A24" s="105" t="s">
        <v>23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</row>
    <row r="25" spans="1:251" s="5" customFormat="1" ht="27" customHeight="1" hidden="1">
      <c r="A25" s="105" t="s">
        <v>24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</row>
    <row r="26" spans="1:251" s="5" customFormat="1" ht="18" customHeight="1" hidden="1">
      <c r="A26" s="105" t="s">
        <v>25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</row>
    <row r="27" spans="1:251" s="5" customFormat="1" ht="18" customHeight="1" hidden="1">
      <c r="A27" s="105" t="s">
        <v>26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</row>
    <row r="28" spans="1:251" s="5" customFormat="1" ht="18" customHeight="1" hidden="1">
      <c r="A28" s="105" t="s">
        <v>27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</row>
    <row r="29" spans="1:251" s="5" customFormat="1" ht="24.75" customHeight="1" hidden="1">
      <c r="A29" s="105" t="s">
        <v>28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</row>
    <row r="30" spans="1:251" s="5" customFormat="1" ht="18" customHeight="1" hidden="1">
      <c r="A30" s="105" t="s">
        <v>29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</row>
    <row r="31" spans="1:251" s="5" customFormat="1" ht="18" customHeight="1" hidden="1">
      <c r="A31" s="105" t="s">
        <v>30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</row>
    <row r="32" spans="1:251" s="5" customFormat="1" ht="18" customHeight="1" hidden="1">
      <c r="A32" s="105" t="s">
        <v>31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</row>
    <row r="33" spans="1:251" s="5" customFormat="1" ht="36" customHeight="1" hidden="1">
      <c r="A33" s="105" t="s">
        <v>32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</row>
    <row r="34" spans="1:251" s="5" customFormat="1" ht="18" customHeight="1" hidden="1">
      <c r="A34" s="105" t="s">
        <v>33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</row>
    <row r="35" spans="1:251" s="6" customFormat="1" ht="18" customHeight="1" hidden="1">
      <c r="A35" s="106" t="s">
        <v>34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5" customFormat="1" ht="18" customHeight="1" hidden="1">
      <c r="A36" s="105" t="s">
        <v>35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</row>
    <row r="37" spans="1:251" s="7" customFormat="1" ht="21" customHeight="1" hidden="1">
      <c r="A37" s="107" t="s">
        <v>36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</row>
    <row r="38" spans="1:251" s="8" customFormat="1" ht="12.75" customHeight="1" hidden="1">
      <c r="A38" s="102" t="s">
        <v>37</v>
      </c>
      <c r="B38" s="102"/>
      <c r="C38" s="102"/>
      <c r="D38" s="102"/>
      <c r="E38" s="102"/>
      <c r="F38" s="102" t="s">
        <v>38</v>
      </c>
      <c r="G38" s="102"/>
      <c r="H38" s="102"/>
      <c r="I38" s="102"/>
      <c r="J38" s="102"/>
      <c r="K38" s="108" t="s">
        <v>39</v>
      </c>
      <c r="L38" s="108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</row>
    <row r="39" spans="1:251" s="8" customFormat="1" ht="12.75" customHeight="1">
      <c r="A39" s="108" t="s">
        <v>40</v>
      </c>
      <c r="B39" s="102" t="s">
        <v>41</v>
      </c>
      <c r="C39" s="108" t="s">
        <v>42</v>
      </c>
      <c r="D39" s="24" t="s">
        <v>43</v>
      </c>
      <c r="E39" s="123" t="s">
        <v>44</v>
      </c>
      <c r="F39" s="108" t="s">
        <v>45</v>
      </c>
      <c r="G39" s="108" t="s">
        <v>46</v>
      </c>
      <c r="H39" s="108"/>
      <c r="I39" s="108"/>
      <c r="J39" s="108" t="s">
        <v>47</v>
      </c>
      <c r="K39" s="108"/>
      <c r="L39" s="108" t="s">
        <v>48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</row>
    <row r="40" spans="1:251" s="8" customFormat="1" ht="22.5">
      <c r="A40" s="108"/>
      <c r="B40" s="102"/>
      <c r="C40" s="108"/>
      <c r="D40" s="24" t="s">
        <v>49</v>
      </c>
      <c r="E40" s="124"/>
      <c r="F40" s="108"/>
      <c r="G40" s="23" t="s">
        <v>50</v>
      </c>
      <c r="H40" s="23" t="s">
        <v>51</v>
      </c>
      <c r="I40" s="23" t="s">
        <v>52</v>
      </c>
      <c r="J40" s="23" t="s">
        <v>53</v>
      </c>
      <c r="K40" s="23" t="s">
        <v>52</v>
      </c>
      <c r="L40" s="108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</row>
    <row r="41" spans="1:251" s="9" customFormat="1" ht="12.75" customHeight="1">
      <c r="A41" s="109" t="s">
        <v>54</v>
      </c>
      <c r="B41" s="109"/>
      <c r="C41" s="26"/>
      <c r="D41" s="27"/>
      <c r="E41" s="27"/>
      <c r="F41" s="27"/>
      <c r="G41" s="27"/>
      <c r="H41" s="27"/>
      <c r="I41" s="26"/>
      <c r="J41" s="58"/>
      <c r="K41" s="26"/>
      <c r="L41" s="2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</row>
    <row r="42" spans="1:251" s="8" customFormat="1" ht="22.5">
      <c r="A42" s="28">
        <v>1</v>
      </c>
      <c r="B42" s="29" t="s">
        <v>55</v>
      </c>
      <c r="C42" s="28" t="s">
        <v>56</v>
      </c>
      <c r="D42" s="29" t="s">
        <v>57</v>
      </c>
      <c r="E42" s="30">
        <v>0.04</v>
      </c>
      <c r="F42" s="31">
        <v>81.3</v>
      </c>
      <c r="G42" s="32">
        <v>7</v>
      </c>
      <c r="H42" s="28">
        <v>1</v>
      </c>
      <c r="I42" s="59">
        <f aca="true" t="shared" si="0" ref="I42:I109">G42*(1+E42)*F42+H42*F42</f>
        <v>673.164</v>
      </c>
      <c r="J42" s="28">
        <v>6</v>
      </c>
      <c r="K42" s="59">
        <f aca="true" t="shared" si="1" ref="K42:K109">J42*F42</f>
        <v>487.79999999999995</v>
      </c>
      <c r="L42" s="60">
        <f aca="true" t="shared" si="2" ref="L42:L109">I42+K42</f>
        <v>1160.964</v>
      </c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</row>
    <row r="43" spans="1:251" s="8" customFormat="1" ht="22.5">
      <c r="A43" s="28">
        <v>2</v>
      </c>
      <c r="B43" s="33" t="s">
        <v>58</v>
      </c>
      <c r="C43" s="28" t="s">
        <v>56</v>
      </c>
      <c r="D43" s="29" t="s">
        <v>59</v>
      </c>
      <c r="E43" s="24">
        <v>0.04</v>
      </c>
      <c r="F43" s="34">
        <v>81.3</v>
      </c>
      <c r="G43" s="32">
        <v>9</v>
      </c>
      <c r="H43" s="28">
        <v>3</v>
      </c>
      <c r="I43" s="59">
        <f t="shared" si="0"/>
        <v>1004.8679999999999</v>
      </c>
      <c r="J43" s="28">
        <v>8</v>
      </c>
      <c r="K43" s="59">
        <f t="shared" si="1"/>
        <v>650.4</v>
      </c>
      <c r="L43" s="60">
        <f t="shared" si="2"/>
        <v>1655.268</v>
      </c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</row>
    <row r="44" spans="1:251" s="8" customFormat="1" ht="22.5">
      <c r="A44" s="28">
        <v>3</v>
      </c>
      <c r="B44" s="35" t="s">
        <v>60</v>
      </c>
      <c r="C44" s="28" t="s">
        <v>56</v>
      </c>
      <c r="D44" s="35" t="s">
        <v>61</v>
      </c>
      <c r="E44" s="24">
        <v>0.04</v>
      </c>
      <c r="F44" s="34">
        <v>10</v>
      </c>
      <c r="G44" s="28">
        <v>70</v>
      </c>
      <c r="H44" s="28">
        <v>20</v>
      </c>
      <c r="I44" s="59">
        <f t="shared" si="0"/>
        <v>928</v>
      </c>
      <c r="J44" s="61">
        <v>50</v>
      </c>
      <c r="K44" s="59">
        <f t="shared" si="1"/>
        <v>500</v>
      </c>
      <c r="L44" s="60">
        <f t="shared" si="2"/>
        <v>1428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</row>
    <row r="45" spans="1:251" s="10" customFormat="1" ht="12.75">
      <c r="A45" s="28">
        <v>4</v>
      </c>
      <c r="B45" s="36" t="s">
        <v>62</v>
      </c>
      <c r="C45" s="32" t="s">
        <v>56</v>
      </c>
      <c r="D45" s="37" t="s">
        <v>63</v>
      </c>
      <c r="E45" s="24"/>
      <c r="F45" s="31">
        <v>2.2</v>
      </c>
      <c r="G45" s="38">
        <v>320</v>
      </c>
      <c r="H45" s="32">
        <v>40</v>
      </c>
      <c r="I45" s="59">
        <f t="shared" si="0"/>
        <v>792</v>
      </c>
      <c r="J45" s="32">
        <v>90</v>
      </c>
      <c r="K45" s="59">
        <f t="shared" si="1"/>
        <v>198.00000000000003</v>
      </c>
      <c r="L45" s="60">
        <f t="shared" si="2"/>
        <v>990</v>
      </c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0" s="10" customFormat="1" ht="17.25" customHeight="1">
      <c r="A46" s="28">
        <v>5</v>
      </c>
      <c r="B46" s="39" t="s">
        <v>64</v>
      </c>
      <c r="C46" s="32" t="s">
        <v>56</v>
      </c>
      <c r="D46" s="37" t="s">
        <v>65</v>
      </c>
      <c r="E46" s="24">
        <v>0.05</v>
      </c>
      <c r="F46" s="40">
        <v>25.6</v>
      </c>
      <c r="G46" s="38"/>
      <c r="H46" s="32">
        <v>28</v>
      </c>
      <c r="I46" s="59">
        <f t="shared" si="0"/>
        <v>716.8000000000001</v>
      </c>
      <c r="J46" s="32">
        <v>45</v>
      </c>
      <c r="K46" s="59">
        <f t="shared" si="1"/>
        <v>1152</v>
      </c>
      <c r="L46" s="60">
        <f t="shared" si="2"/>
        <v>1868.8000000000002</v>
      </c>
      <c r="M46" s="62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</row>
    <row r="47" spans="1:251" s="10" customFormat="1" ht="22.5">
      <c r="A47" s="28">
        <v>6</v>
      </c>
      <c r="B47" s="29" t="s">
        <v>66</v>
      </c>
      <c r="C47" s="32" t="s">
        <v>67</v>
      </c>
      <c r="D47" s="41" t="s">
        <v>68</v>
      </c>
      <c r="E47" s="24">
        <v>0.05</v>
      </c>
      <c r="F47" s="31">
        <v>17.7</v>
      </c>
      <c r="G47" s="32">
        <v>15</v>
      </c>
      <c r="H47" s="32">
        <v>3</v>
      </c>
      <c r="I47" s="59">
        <f t="shared" si="0"/>
        <v>331.875</v>
      </c>
      <c r="J47" s="32">
        <v>6</v>
      </c>
      <c r="K47" s="59">
        <f t="shared" si="1"/>
        <v>106.19999999999999</v>
      </c>
      <c r="L47" s="60">
        <f t="shared" si="2"/>
        <v>438.075</v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s="11" customFormat="1" ht="15" customHeight="1">
      <c r="A48" s="28">
        <v>7</v>
      </c>
      <c r="B48" s="29" t="s">
        <v>69</v>
      </c>
      <c r="C48" s="32" t="s">
        <v>56</v>
      </c>
      <c r="D48" s="29" t="s">
        <v>70</v>
      </c>
      <c r="E48" s="24">
        <v>0.04</v>
      </c>
      <c r="F48" s="31">
        <v>2</v>
      </c>
      <c r="G48" s="32">
        <v>40</v>
      </c>
      <c r="H48" s="32">
        <v>10</v>
      </c>
      <c r="I48" s="59">
        <f t="shared" si="0"/>
        <v>103.2</v>
      </c>
      <c r="J48" s="32">
        <v>40</v>
      </c>
      <c r="K48" s="59">
        <f t="shared" si="1"/>
        <v>80</v>
      </c>
      <c r="L48" s="60">
        <f t="shared" si="2"/>
        <v>183.2</v>
      </c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</row>
    <row r="49" spans="1:251" s="9" customFormat="1" ht="12.75">
      <c r="A49" s="109" t="s">
        <v>71</v>
      </c>
      <c r="B49" s="109"/>
      <c r="C49" s="42"/>
      <c r="D49" s="43"/>
      <c r="E49" s="25"/>
      <c r="F49" s="44"/>
      <c r="G49" s="25"/>
      <c r="H49" s="25"/>
      <c r="I49" s="59">
        <f t="shared" si="0"/>
        <v>0</v>
      </c>
      <c r="J49" s="25"/>
      <c r="K49" s="59">
        <f t="shared" si="1"/>
        <v>0</v>
      </c>
      <c r="L49" s="60">
        <f t="shared" si="2"/>
        <v>0</v>
      </c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</row>
    <row r="50" spans="1:251" s="8" customFormat="1" ht="22.5">
      <c r="A50" s="28">
        <v>1</v>
      </c>
      <c r="B50" s="45" t="s">
        <v>72</v>
      </c>
      <c r="C50" s="28" t="s">
        <v>56</v>
      </c>
      <c r="D50" s="35" t="s">
        <v>73</v>
      </c>
      <c r="E50" s="24">
        <v>0.05</v>
      </c>
      <c r="F50" s="34">
        <v>5.5</v>
      </c>
      <c r="G50" s="28">
        <v>95</v>
      </c>
      <c r="H50" s="28">
        <v>10</v>
      </c>
      <c r="I50" s="59">
        <f t="shared" si="0"/>
        <v>603.625</v>
      </c>
      <c r="J50" s="28">
        <v>25</v>
      </c>
      <c r="K50" s="59">
        <f t="shared" si="1"/>
        <v>137.5</v>
      </c>
      <c r="L50" s="60">
        <f t="shared" si="2"/>
        <v>741.125</v>
      </c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</row>
    <row r="51" spans="1:251" s="8" customFormat="1" ht="12.75">
      <c r="A51" s="28">
        <v>2</v>
      </c>
      <c r="B51" s="33" t="s">
        <v>74</v>
      </c>
      <c r="C51" s="32" t="s">
        <v>67</v>
      </c>
      <c r="D51" s="29" t="s">
        <v>75</v>
      </c>
      <c r="E51" s="46">
        <v>0.03</v>
      </c>
      <c r="F51" s="31">
        <v>11.3</v>
      </c>
      <c r="G51" s="32">
        <v>15</v>
      </c>
      <c r="H51" s="32">
        <v>1</v>
      </c>
      <c r="I51" s="59">
        <f t="shared" si="0"/>
        <v>185.88500000000005</v>
      </c>
      <c r="J51" s="32">
        <v>1</v>
      </c>
      <c r="K51" s="59">
        <f t="shared" si="1"/>
        <v>11.3</v>
      </c>
      <c r="L51" s="60">
        <f t="shared" si="2"/>
        <v>197.18500000000006</v>
      </c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</row>
    <row r="52" spans="1:251" s="12" customFormat="1" ht="33.75" customHeight="1">
      <c r="A52" s="28">
        <v>3</v>
      </c>
      <c r="B52" s="33" t="s">
        <v>76</v>
      </c>
      <c r="C52" s="32" t="s">
        <v>56</v>
      </c>
      <c r="D52" s="47" t="s">
        <v>77</v>
      </c>
      <c r="E52" s="24">
        <v>0.04</v>
      </c>
      <c r="F52" s="31">
        <v>6</v>
      </c>
      <c r="G52" s="32">
        <v>25</v>
      </c>
      <c r="H52" s="32">
        <v>2</v>
      </c>
      <c r="I52" s="59">
        <f t="shared" si="0"/>
        <v>168</v>
      </c>
      <c r="J52" s="32">
        <v>6</v>
      </c>
      <c r="K52" s="59">
        <f t="shared" si="1"/>
        <v>36</v>
      </c>
      <c r="L52" s="60">
        <f t="shared" si="2"/>
        <v>204</v>
      </c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</row>
    <row r="53" spans="1:251" s="12" customFormat="1" ht="33.75">
      <c r="A53" s="28">
        <v>4</v>
      </c>
      <c r="B53" s="36" t="s">
        <v>78</v>
      </c>
      <c r="C53" s="32" t="s">
        <v>56</v>
      </c>
      <c r="D53" s="37" t="s">
        <v>79</v>
      </c>
      <c r="E53" s="24">
        <v>0.05</v>
      </c>
      <c r="F53" s="31">
        <v>5.5</v>
      </c>
      <c r="G53" s="38"/>
      <c r="H53" s="32">
        <v>28</v>
      </c>
      <c r="I53" s="59">
        <f t="shared" si="0"/>
        <v>154</v>
      </c>
      <c r="J53" s="32">
        <v>35</v>
      </c>
      <c r="K53" s="59">
        <f t="shared" si="1"/>
        <v>192.5</v>
      </c>
      <c r="L53" s="60">
        <f t="shared" si="2"/>
        <v>346.5</v>
      </c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</row>
    <row r="54" spans="1:251" s="12" customFormat="1" ht="33.75">
      <c r="A54" s="28">
        <v>5</v>
      </c>
      <c r="B54" s="36" t="s">
        <v>80</v>
      </c>
      <c r="C54" s="32" t="s">
        <v>56</v>
      </c>
      <c r="D54" s="37" t="s">
        <v>79</v>
      </c>
      <c r="E54" s="24">
        <v>0.05</v>
      </c>
      <c r="F54" s="31">
        <v>24.5</v>
      </c>
      <c r="G54" s="38"/>
      <c r="H54" s="32">
        <v>28</v>
      </c>
      <c r="I54" s="59">
        <f t="shared" si="0"/>
        <v>686</v>
      </c>
      <c r="J54" s="32">
        <v>45</v>
      </c>
      <c r="K54" s="59">
        <f t="shared" si="1"/>
        <v>1102.5</v>
      </c>
      <c r="L54" s="60">
        <f t="shared" si="2"/>
        <v>1788.5</v>
      </c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</row>
    <row r="55" spans="1:251" s="12" customFormat="1" ht="12.75">
      <c r="A55" s="28">
        <v>6</v>
      </c>
      <c r="B55" s="36" t="s">
        <v>81</v>
      </c>
      <c r="C55" s="48" t="s">
        <v>67</v>
      </c>
      <c r="D55" s="37" t="s">
        <v>65</v>
      </c>
      <c r="E55" s="24"/>
      <c r="F55" s="31">
        <v>3.8</v>
      </c>
      <c r="G55" s="49"/>
      <c r="H55" s="48">
        <v>0</v>
      </c>
      <c r="I55" s="59">
        <f t="shared" si="0"/>
        <v>0</v>
      </c>
      <c r="J55" s="48">
        <v>0</v>
      </c>
      <c r="K55" s="59">
        <f t="shared" si="1"/>
        <v>0</v>
      </c>
      <c r="L55" s="60">
        <f t="shared" si="2"/>
        <v>0</v>
      </c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</row>
    <row r="56" spans="1:251" s="12" customFormat="1" ht="12.75">
      <c r="A56" s="28">
        <v>7</v>
      </c>
      <c r="B56" s="36" t="s">
        <v>82</v>
      </c>
      <c r="C56" s="32" t="s">
        <v>83</v>
      </c>
      <c r="D56" s="29" t="s">
        <v>84</v>
      </c>
      <c r="E56" s="24"/>
      <c r="F56" s="31">
        <v>1</v>
      </c>
      <c r="G56" s="38"/>
      <c r="H56" s="32">
        <v>70</v>
      </c>
      <c r="I56" s="59">
        <f t="shared" si="0"/>
        <v>70</v>
      </c>
      <c r="J56" s="32">
        <v>20</v>
      </c>
      <c r="K56" s="59">
        <f t="shared" si="1"/>
        <v>20</v>
      </c>
      <c r="L56" s="60">
        <f t="shared" si="2"/>
        <v>90</v>
      </c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</row>
    <row r="57" spans="1:251" s="10" customFormat="1" ht="21.75" customHeight="1">
      <c r="A57" s="28">
        <v>8</v>
      </c>
      <c r="B57" s="33" t="s">
        <v>85</v>
      </c>
      <c r="C57" s="32" t="s">
        <v>86</v>
      </c>
      <c r="D57" s="29" t="s">
        <v>87</v>
      </c>
      <c r="E57" s="24"/>
      <c r="F57" s="31">
        <v>1</v>
      </c>
      <c r="G57" s="32">
        <v>300</v>
      </c>
      <c r="H57" s="32">
        <v>60</v>
      </c>
      <c r="I57" s="59">
        <f t="shared" si="0"/>
        <v>360</v>
      </c>
      <c r="J57" s="32">
        <v>80</v>
      </c>
      <c r="K57" s="59">
        <f t="shared" si="1"/>
        <v>80</v>
      </c>
      <c r="L57" s="60">
        <f t="shared" si="2"/>
        <v>440</v>
      </c>
      <c r="M57" s="63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</row>
    <row r="58" spans="1:251" s="10" customFormat="1" ht="22.5">
      <c r="A58" s="28">
        <v>9</v>
      </c>
      <c r="B58" s="33" t="s">
        <v>88</v>
      </c>
      <c r="C58" s="32" t="s">
        <v>67</v>
      </c>
      <c r="D58" s="29" t="s">
        <v>89</v>
      </c>
      <c r="E58" s="50"/>
      <c r="F58" s="31">
        <v>5</v>
      </c>
      <c r="G58" s="32">
        <v>50</v>
      </c>
      <c r="H58" s="32">
        <v>5</v>
      </c>
      <c r="I58" s="59">
        <f t="shared" si="0"/>
        <v>275</v>
      </c>
      <c r="J58" s="32">
        <v>12</v>
      </c>
      <c r="K58" s="59">
        <f t="shared" si="1"/>
        <v>60</v>
      </c>
      <c r="L58" s="60">
        <f t="shared" si="2"/>
        <v>335</v>
      </c>
      <c r="M58" s="63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</row>
    <row r="59" spans="1:251" s="10" customFormat="1" ht="22.5">
      <c r="A59" s="28">
        <v>10</v>
      </c>
      <c r="B59" s="33" t="s">
        <v>90</v>
      </c>
      <c r="C59" s="48" t="s">
        <v>67</v>
      </c>
      <c r="D59" s="41" t="s">
        <v>91</v>
      </c>
      <c r="E59" s="24"/>
      <c r="F59" s="31">
        <v>10</v>
      </c>
      <c r="G59" s="48">
        <v>15</v>
      </c>
      <c r="H59" s="48">
        <v>1</v>
      </c>
      <c r="I59" s="59">
        <f t="shared" si="0"/>
        <v>160</v>
      </c>
      <c r="J59" s="48">
        <v>5</v>
      </c>
      <c r="K59" s="59">
        <f t="shared" si="1"/>
        <v>50</v>
      </c>
      <c r="L59" s="60">
        <f t="shared" si="2"/>
        <v>210</v>
      </c>
      <c r="M59" s="63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</row>
    <row r="60" spans="1:251" s="11" customFormat="1" ht="15" customHeight="1">
      <c r="A60" s="28">
        <v>11</v>
      </c>
      <c r="B60" s="29" t="s">
        <v>92</v>
      </c>
      <c r="C60" s="32" t="s">
        <v>56</v>
      </c>
      <c r="D60" s="29" t="s">
        <v>70</v>
      </c>
      <c r="E60" s="24">
        <v>0.04</v>
      </c>
      <c r="F60" s="31">
        <v>2.5</v>
      </c>
      <c r="G60" s="32">
        <v>40</v>
      </c>
      <c r="H60" s="32">
        <v>10</v>
      </c>
      <c r="I60" s="59">
        <f t="shared" si="0"/>
        <v>129</v>
      </c>
      <c r="J60" s="32">
        <v>40</v>
      </c>
      <c r="K60" s="59">
        <f t="shared" si="1"/>
        <v>100</v>
      </c>
      <c r="L60" s="60">
        <f t="shared" si="2"/>
        <v>229</v>
      </c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  <c r="IP60" s="72"/>
      <c r="IQ60" s="72"/>
    </row>
    <row r="61" spans="1:12" s="13" customFormat="1" ht="12.75">
      <c r="A61" s="28">
        <v>12</v>
      </c>
      <c r="B61" s="33" t="s">
        <v>93</v>
      </c>
      <c r="C61" s="48" t="s">
        <v>94</v>
      </c>
      <c r="D61" s="29" t="s">
        <v>95</v>
      </c>
      <c r="E61" s="24"/>
      <c r="F61" s="31">
        <v>1</v>
      </c>
      <c r="G61" s="32">
        <v>120</v>
      </c>
      <c r="H61" s="32">
        <v>8</v>
      </c>
      <c r="I61" s="59">
        <f t="shared" si="0"/>
        <v>128</v>
      </c>
      <c r="J61" s="32">
        <v>30</v>
      </c>
      <c r="K61" s="59">
        <f t="shared" si="1"/>
        <v>30</v>
      </c>
      <c r="L61" s="60">
        <f t="shared" si="2"/>
        <v>158</v>
      </c>
    </row>
    <row r="62" spans="1:12" s="13" customFormat="1" ht="12.75">
      <c r="A62" s="28">
        <v>13</v>
      </c>
      <c r="B62" s="33" t="s">
        <v>96</v>
      </c>
      <c r="C62" s="48" t="s">
        <v>97</v>
      </c>
      <c r="D62" s="29" t="s">
        <v>98</v>
      </c>
      <c r="E62" s="24"/>
      <c r="F62" s="31">
        <v>1</v>
      </c>
      <c r="G62" s="32"/>
      <c r="H62" s="32"/>
      <c r="I62" s="59">
        <f t="shared" si="0"/>
        <v>0</v>
      </c>
      <c r="J62" s="32"/>
      <c r="K62" s="59">
        <f t="shared" si="1"/>
        <v>0</v>
      </c>
      <c r="L62" s="60">
        <f t="shared" si="2"/>
        <v>0</v>
      </c>
    </row>
    <row r="63" spans="1:12" s="13" customFormat="1" ht="12.75">
      <c r="A63" s="28">
        <v>14</v>
      </c>
      <c r="B63" s="33" t="s">
        <v>99</v>
      </c>
      <c r="C63" s="48" t="s">
        <v>97</v>
      </c>
      <c r="D63" s="29" t="s">
        <v>100</v>
      </c>
      <c r="E63" s="24"/>
      <c r="F63" s="31">
        <v>1</v>
      </c>
      <c r="G63" s="32"/>
      <c r="H63" s="32"/>
      <c r="I63" s="59">
        <f t="shared" si="0"/>
        <v>0</v>
      </c>
      <c r="J63" s="32"/>
      <c r="K63" s="59">
        <f t="shared" si="1"/>
        <v>0</v>
      </c>
      <c r="L63" s="60">
        <f t="shared" si="2"/>
        <v>0</v>
      </c>
    </row>
    <row r="64" spans="1:251" s="9" customFormat="1" ht="12.75">
      <c r="A64" s="109" t="s">
        <v>101</v>
      </c>
      <c r="B64" s="109"/>
      <c r="C64" s="42"/>
      <c r="D64" s="25"/>
      <c r="E64" s="25"/>
      <c r="F64" s="44"/>
      <c r="G64" s="25"/>
      <c r="H64" s="25"/>
      <c r="I64" s="59">
        <f t="shared" si="0"/>
        <v>0</v>
      </c>
      <c r="J64" s="25"/>
      <c r="K64" s="59">
        <f t="shared" si="1"/>
        <v>0</v>
      </c>
      <c r="L64" s="60">
        <f t="shared" si="2"/>
        <v>0</v>
      </c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</row>
    <row r="65" spans="1:251" s="8" customFormat="1" ht="22.5">
      <c r="A65" s="28">
        <v>1</v>
      </c>
      <c r="B65" s="29" t="s">
        <v>102</v>
      </c>
      <c r="C65" s="28" t="s">
        <v>56</v>
      </c>
      <c r="D65" s="29" t="s">
        <v>57</v>
      </c>
      <c r="E65" s="24">
        <v>0.04</v>
      </c>
      <c r="F65" s="34">
        <v>12.4</v>
      </c>
      <c r="G65" s="32">
        <v>7</v>
      </c>
      <c r="H65" s="28">
        <v>1</v>
      </c>
      <c r="I65" s="59">
        <f t="shared" si="0"/>
        <v>102.67200000000001</v>
      </c>
      <c r="J65" s="28">
        <v>6</v>
      </c>
      <c r="K65" s="59">
        <f t="shared" si="1"/>
        <v>74.4</v>
      </c>
      <c r="L65" s="60">
        <f t="shared" si="2"/>
        <v>177.072</v>
      </c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  <c r="IN65" s="70"/>
      <c r="IO65" s="70"/>
      <c r="IP65" s="70"/>
      <c r="IQ65" s="70"/>
    </row>
    <row r="66" spans="1:251" s="8" customFormat="1" ht="22.5">
      <c r="A66" s="28">
        <v>2</v>
      </c>
      <c r="B66" s="33" t="s">
        <v>103</v>
      </c>
      <c r="C66" s="28" t="s">
        <v>56</v>
      </c>
      <c r="D66" s="29" t="s">
        <v>59</v>
      </c>
      <c r="E66" s="24">
        <v>0.04</v>
      </c>
      <c r="F66" s="34">
        <v>12.4</v>
      </c>
      <c r="G66" s="28">
        <v>9</v>
      </c>
      <c r="H66" s="28">
        <v>3</v>
      </c>
      <c r="I66" s="59">
        <f t="shared" si="0"/>
        <v>153.264</v>
      </c>
      <c r="J66" s="28">
        <v>8</v>
      </c>
      <c r="K66" s="59">
        <f t="shared" si="1"/>
        <v>99.2</v>
      </c>
      <c r="L66" s="60">
        <f t="shared" si="2"/>
        <v>252.464</v>
      </c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  <c r="IM66" s="70"/>
      <c r="IN66" s="70"/>
      <c r="IO66" s="70"/>
      <c r="IP66" s="70"/>
      <c r="IQ66" s="70"/>
    </row>
    <row r="67" spans="1:251" s="8" customFormat="1" ht="22.5">
      <c r="A67" s="28">
        <v>3</v>
      </c>
      <c r="B67" s="29" t="s">
        <v>104</v>
      </c>
      <c r="C67" s="28" t="s">
        <v>56</v>
      </c>
      <c r="D67" s="29" t="s">
        <v>57</v>
      </c>
      <c r="E67" s="24">
        <v>0.04</v>
      </c>
      <c r="F67" s="34">
        <v>32.9</v>
      </c>
      <c r="G67" s="28">
        <v>7</v>
      </c>
      <c r="H67" s="28">
        <v>1</v>
      </c>
      <c r="I67" s="59">
        <f t="shared" si="0"/>
        <v>272.412</v>
      </c>
      <c r="J67" s="28">
        <v>6</v>
      </c>
      <c r="K67" s="59">
        <f t="shared" si="1"/>
        <v>197.39999999999998</v>
      </c>
      <c r="L67" s="60">
        <f t="shared" si="2"/>
        <v>469.81199999999995</v>
      </c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  <c r="IN67" s="70"/>
      <c r="IO67" s="70"/>
      <c r="IP67" s="70"/>
      <c r="IQ67" s="70"/>
    </row>
    <row r="68" spans="1:251" s="8" customFormat="1" ht="22.5">
      <c r="A68" s="28">
        <v>4</v>
      </c>
      <c r="B68" s="33" t="s">
        <v>105</v>
      </c>
      <c r="C68" s="28" t="s">
        <v>56</v>
      </c>
      <c r="D68" s="29" t="s">
        <v>59</v>
      </c>
      <c r="E68" s="24">
        <v>0.04</v>
      </c>
      <c r="F68" s="34">
        <v>32.9</v>
      </c>
      <c r="G68" s="28">
        <v>9</v>
      </c>
      <c r="H68" s="28">
        <v>3</v>
      </c>
      <c r="I68" s="59">
        <f t="shared" si="0"/>
        <v>406.64399999999995</v>
      </c>
      <c r="J68" s="28">
        <v>8</v>
      </c>
      <c r="K68" s="59">
        <f t="shared" si="1"/>
        <v>263.2</v>
      </c>
      <c r="L68" s="60">
        <f t="shared" si="2"/>
        <v>669.8439999999999</v>
      </c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  <c r="IM68" s="70"/>
      <c r="IN68" s="70"/>
      <c r="IO68" s="70"/>
      <c r="IP68" s="70"/>
      <c r="IQ68" s="70"/>
    </row>
    <row r="69" spans="1:251" s="10" customFormat="1" ht="21.75" customHeight="1">
      <c r="A69" s="28">
        <v>5</v>
      </c>
      <c r="B69" s="33" t="s">
        <v>85</v>
      </c>
      <c r="C69" s="32" t="s">
        <v>86</v>
      </c>
      <c r="D69" s="29" t="s">
        <v>87</v>
      </c>
      <c r="E69" s="24"/>
      <c r="F69" s="31">
        <v>1</v>
      </c>
      <c r="G69" s="32">
        <v>300</v>
      </c>
      <c r="H69" s="32">
        <v>60</v>
      </c>
      <c r="I69" s="59">
        <f t="shared" si="0"/>
        <v>360</v>
      </c>
      <c r="J69" s="32">
        <v>80</v>
      </c>
      <c r="K69" s="59">
        <f t="shared" si="1"/>
        <v>80</v>
      </c>
      <c r="L69" s="60">
        <f t="shared" si="2"/>
        <v>440</v>
      </c>
      <c r="M69" s="63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</row>
    <row r="70" spans="1:251" s="10" customFormat="1" ht="22.5">
      <c r="A70" s="28">
        <v>6</v>
      </c>
      <c r="B70" s="33" t="s">
        <v>88</v>
      </c>
      <c r="C70" s="32" t="s">
        <v>67</v>
      </c>
      <c r="D70" s="29" t="s">
        <v>89</v>
      </c>
      <c r="E70" s="50"/>
      <c r="F70" s="31">
        <v>5</v>
      </c>
      <c r="G70" s="32">
        <v>50</v>
      </c>
      <c r="H70" s="32">
        <v>5</v>
      </c>
      <c r="I70" s="59">
        <f t="shared" si="0"/>
        <v>275</v>
      </c>
      <c r="J70" s="32">
        <v>12</v>
      </c>
      <c r="K70" s="59">
        <f t="shared" si="1"/>
        <v>60</v>
      </c>
      <c r="L70" s="60">
        <f t="shared" si="2"/>
        <v>335</v>
      </c>
      <c r="M70" s="63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</row>
    <row r="71" spans="1:251" s="10" customFormat="1" ht="22.5">
      <c r="A71" s="28">
        <v>7</v>
      </c>
      <c r="B71" s="33" t="s">
        <v>90</v>
      </c>
      <c r="C71" s="48" t="s">
        <v>67</v>
      </c>
      <c r="D71" s="41" t="s">
        <v>91</v>
      </c>
      <c r="E71" s="24"/>
      <c r="F71" s="31">
        <v>10</v>
      </c>
      <c r="G71" s="48">
        <v>15</v>
      </c>
      <c r="H71" s="48">
        <v>1</v>
      </c>
      <c r="I71" s="59">
        <f t="shared" si="0"/>
        <v>160</v>
      </c>
      <c r="J71" s="48">
        <v>5</v>
      </c>
      <c r="K71" s="59">
        <f t="shared" si="1"/>
        <v>50</v>
      </c>
      <c r="L71" s="60">
        <f t="shared" si="2"/>
        <v>210</v>
      </c>
      <c r="M71" s="63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</row>
    <row r="72" spans="1:251" s="11" customFormat="1" ht="15" customHeight="1">
      <c r="A72" s="28">
        <v>8</v>
      </c>
      <c r="B72" s="29" t="s">
        <v>106</v>
      </c>
      <c r="C72" s="32" t="s">
        <v>56</v>
      </c>
      <c r="D72" s="29" t="s">
        <v>70</v>
      </c>
      <c r="E72" s="24">
        <v>0.04</v>
      </c>
      <c r="F72" s="31">
        <v>6</v>
      </c>
      <c r="G72" s="32">
        <v>40</v>
      </c>
      <c r="H72" s="32">
        <v>10</v>
      </c>
      <c r="I72" s="59">
        <f t="shared" si="0"/>
        <v>309.6</v>
      </c>
      <c r="J72" s="32">
        <v>40</v>
      </c>
      <c r="K72" s="59">
        <f t="shared" si="1"/>
        <v>240</v>
      </c>
      <c r="L72" s="60">
        <f t="shared" si="2"/>
        <v>549.6</v>
      </c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  <c r="IP72" s="72"/>
      <c r="IQ72" s="72"/>
    </row>
    <row r="73" spans="1:251" s="11" customFormat="1" ht="12.75">
      <c r="A73" s="28">
        <v>9</v>
      </c>
      <c r="B73" s="74" t="s">
        <v>107</v>
      </c>
      <c r="C73" s="75" t="s">
        <v>108</v>
      </c>
      <c r="D73" s="74" t="s">
        <v>109</v>
      </c>
      <c r="E73" s="24">
        <v>0.05</v>
      </c>
      <c r="F73" s="76">
        <v>1.5</v>
      </c>
      <c r="G73" s="75">
        <v>240</v>
      </c>
      <c r="H73" s="75">
        <v>15</v>
      </c>
      <c r="I73" s="59">
        <f t="shared" si="0"/>
        <v>400.5</v>
      </c>
      <c r="J73" s="75">
        <v>30</v>
      </c>
      <c r="K73" s="59">
        <f t="shared" si="1"/>
        <v>45</v>
      </c>
      <c r="L73" s="60">
        <f t="shared" si="2"/>
        <v>445.5</v>
      </c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</row>
    <row r="74" spans="1:251" s="11" customFormat="1" ht="12.75">
      <c r="A74" s="28">
        <v>10</v>
      </c>
      <c r="B74" s="74" t="s">
        <v>110</v>
      </c>
      <c r="C74" s="75" t="s">
        <v>108</v>
      </c>
      <c r="D74" s="74" t="s">
        <v>111</v>
      </c>
      <c r="E74" s="77"/>
      <c r="F74" s="76">
        <v>1.8</v>
      </c>
      <c r="G74" s="75">
        <v>20</v>
      </c>
      <c r="H74" s="75">
        <v>0</v>
      </c>
      <c r="I74" s="59">
        <f t="shared" si="0"/>
        <v>36</v>
      </c>
      <c r="J74" s="75">
        <v>15</v>
      </c>
      <c r="K74" s="59">
        <f t="shared" si="1"/>
        <v>27</v>
      </c>
      <c r="L74" s="60">
        <f t="shared" si="2"/>
        <v>63</v>
      </c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2"/>
      <c r="HC74" s="72"/>
      <c r="HD74" s="72"/>
      <c r="HE74" s="72"/>
      <c r="HF74" s="72"/>
      <c r="HG74" s="72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2"/>
      <c r="ID74" s="72"/>
      <c r="IE74" s="72"/>
      <c r="IF74" s="72"/>
      <c r="IG74" s="72"/>
      <c r="IH74" s="72"/>
      <c r="II74" s="72"/>
      <c r="IJ74" s="72"/>
      <c r="IK74" s="72"/>
      <c r="IL74" s="72"/>
      <c r="IM74" s="72"/>
      <c r="IN74" s="72"/>
      <c r="IO74" s="72"/>
      <c r="IP74" s="72"/>
      <c r="IQ74" s="72"/>
    </row>
    <row r="75" spans="1:251" s="10" customFormat="1" ht="22.5">
      <c r="A75" s="28">
        <v>11</v>
      </c>
      <c r="B75" s="29" t="s">
        <v>66</v>
      </c>
      <c r="C75" s="32" t="s">
        <v>67</v>
      </c>
      <c r="D75" s="41" t="s">
        <v>68</v>
      </c>
      <c r="E75" s="24">
        <v>0.05</v>
      </c>
      <c r="F75" s="31">
        <v>14.3</v>
      </c>
      <c r="G75" s="32">
        <v>15</v>
      </c>
      <c r="H75" s="32">
        <v>3</v>
      </c>
      <c r="I75" s="59">
        <f t="shared" si="0"/>
        <v>268.125</v>
      </c>
      <c r="J75" s="32">
        <v>6</v>
      </c>
      <c r="K75" s="59">
        <f t="shared" si="1"/>
        <v>85.80000000000001</v>
      </c>
      <c r="L75" s="60">
        <f t="shared" si="2"/>
        <v>353.925</v>
      </c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</row>
    <row r="76" spans="1:251" s="11" customFormat="1" ht="15" customHeight="1">
      <c r="A76" s="28">
        <v>12</v>
      </c>
      <c r="B76" s="29" t="s">
        <v>69</v>
      </c>
      <c r="C76" s="32" t="s">
        <v>56</v>
      </c>
      <c r="D76" s="29" t="s">
        <v>70</v>
      </c>
      <c r="E76" s="24">
        <v>0.04</v>
      </c>
      <c r="F76" s="31">
        <v>1.8</v>
      </c>
      <c r="G76" s="32">
        <v>40</v>
      </c>
      <c r="H76" s="32">
        <v>10</v>
      </c>
      <c r="I76" s="59">
        <f t="shared" si="0"/>
        <v>92.88000000000001</v>
      </c>
      <c r="J76" s="32">
        <v>40</v>
      </c>
      <c r="K76" s="59">
        <f t="shared" si="1"/>
        <v>72</v>
      </c>
      <c r="L76" s="60">
        <f t="shared" si="2"/>
        <v>164.88</v>
      </c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  <c r="IP76" s="72"/>
      <c r="IQ76" s="72"/>
    </row>
    <row r="77" spans="1:251" s="8" customFormat="1" ht="12.75">
      <c r="A77" s="109" t="s">
        <v>112</v>
      </c>
      <c r="B77" s="109"/>
      <c r="C77" s="42"/>
      <c r="D77" s="25"/>
      <c r="E77" s="25"/>
      <c r="F77" s="44"/>
      <c r="G77" s="25"/>
      <c r="H77" s="25"/>
      <c r="I77" s="59">
        <f t="shared" si="0"/>
        <v>0</v>
      </c>
      <c r="J77" s="25"/>
      <c r="K77" s="59">
        <f t="shared" si="1"/>
        <v>0</v>
      </c>
      <c r="L77" s="60">
        <f t="shared" si="2"/>
        <v>0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70"/>
      <c r="HR77" s="70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70"/>
      <c r="IG77" s="70"/>
      <c r="IH77" s="70"/>
      <c r="II77" s="70"/>
      <c r="IJ77" s="70"/>
      <c r="IK77" s="70"/>
      <c r="IL77" s="70"/>
      <c r="IM77" s="70"/>
      <c r="IN77" s="70"/>
      <c r="IO77" s="70"/>
      <c r="IP77" s="70"/>
      <c r="IQ77" s="70"/>
    </row>
    <row r="78" spans="1:251" s="8" customFormat="1" ht="22.5">
      <c r="A78" s="28">
        <v>1</v>
      </c>
      <c r="B78" s="35" t="s">
        <v>113</v>
      </c>
      <c r="C78" s="28" t="s">
        <v>56</v>
      </c>
      <c r="D78" s="29" t="s">
        <v>57</v>
      </c>
      <c r="E78" s="24">
        <v>0.04</v>
      </c>
      <c r="F78" s="34">
        <v>11.9</v>
      </c>
      <c r="G78" s="32">
        <v>7</v>
      </c>
      <c r="H78" s="28">
        <v>1</v>
      </c>
      <c r="I78" s="59">
        <f t="shared" si="0"/>
        <v>98.53200000000001</v>
      </c>
      <c r="J78" s="28">
        <v>6</v>
      </c>
      <c r="K78" s="59">
        <f t="shared" si="1"/>
        <v>71.4</v>
      </c>
      <c r="L78" s="60">
        <f t="shared" si="2"/>
        <v>169.93200000000002</v>
      </c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70"/>
      <c r="HC78" s="70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70"/>
      <c r="HR78" s="70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70"/>
      <c r="IG78" s="70"/>
      <c r="IH78" s="70"/>
      <c r="II78" s="70"/>
      <c r="IJ78" s="70"/>
      <c r="IK78" s="70"/>
      <c r="IL78" s="70"/>
      <c r="IM78" s="70"/>
      <c r="IN78" s="70"/>
      <c r="IO78" s="70"/>
      <c r="IP78" s="70"/>
      <c r="IQ78" s="70"/>
    </row>
    <row r="79" spans="1:251" s="8" customFormat="1" ht="22.5">
      <c r="A79" s="28">
        <v>2</v>
      </c>
      <c r="B79" s="45" t="s">
        <v>58</v>
      </c>
      <c r="C79" s="28" t="s">
        <v>56</v>
      </c>
      <c r="D79" s="29" t="s">
        <v>59</v>
      </c>
      <c r="E79" s="24">
        <v>0.04</v>
      </c>
      <c r="F79" s="34">
        <v>11.9</v>
      </c>
      <c r="G79" s="28">
        <v>9</v>
      </c>
      <c r="H79" s="28">
        <v>3</v>
      </c>
      <c r="I79" s="59">
        <f t="shared" si="0"/>
        <v>147.084</v>
      </c>
      <c r="J79" s="28">
        <v>8</v>
      </c>
      <c r="K79" s="59">
        <f t="shared" si="1"/>
        <v>95.2</v>
      </c>
      <c r="L79" s="60">
        <f t="shared" si="2"/>
        <v>242.284</v>
      </c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</row>
    <row r="80" spans="1:251" s="11" customFormat="1" ht="15.75" customHeight="1">
      <c r="A80" s="28">
        <v>3</v>
      </c>
      <c r="B80" s="78" t="s">
        <v>114</v>
      </c>
      <c r="C80" s="32" t="s">
        <v>56</v>
      </c>
      <c r="D80" s="29" t="s">
        <v>115</v>
      </c>
      <c r="E80" s="24"/>
      <c r="F80" s="31">
        <v>3.5</v>
      </c>
      <c r="G80" s="38"/>
      <c r="H80" s="32"/>
      <c r="I80" s="59">
        <f t="shared" si="0"/>
        <v>0</v>
      </c>
      <c r="J80" s="32"/>
      <c r="K80" s="59">
        <f t="shared" si="1"/>
        <v>0</v>
      </c>
      <c r="L80" s="60">
        <f t="shared" si="2"/>
        <v>0</v>
      </c>
      <c r="M80" s="63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</row>
    <row r="81" spans="1:251" s="10" customFormat="1" ht="22.5">
      <c r="A81" s="28">
        <v>4</v>
      </c>
      <c r="B81" s="33" t="s">
        <v>88</v>
      </c>
      <c r="C81" s="32" t="s">
        <v>67</v>
      </c>
      <c r="D81" s="29" t="s">
        <v>89</v>
      </c>
      <c r="E81" s="50"/>
      <c r="F81" s="31">
        <v>5.8</v>
      </c>
      <c r="G81" s="32">
        <v>50</v>
      </c>
      <c r="H81" s="32">
        <v>5</v>
      </c>
      <c r="I81" s="59">
        <f t="shared" si="0"/>
        <v>319</v>
      </c>
      <c r="J81" s="32">
        <v>12</v>
      </c>
      <c r="K81" s="59">
        <f t="shared" si="1"/>
        <v>69.6</v>
      </c>
      <c r="L81" s="60">
        <f t="shared" si="2"/>
        <v>388.6</v>
      </c>
      <c r="M81" s="63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</row>
    <row r="82" spans="1:251" s="10" customFormat="1" ht="22.5">
      <c r="A82" s="28">
        <v>5</v>
      </c>
      <c r="B82" s="33" t="s">
        <v>90</v>
      </c>
      <c r="C82" s="48" t="s">
        <v>67</v>
      </c>
      <c r="D82" s="41" t="s">
        <v>91</v>
      </c>
      <c r="E82" s="24"/>
      <c r="F82" s="31">
        <v>11.6</v>
      </c>
      <c r="G82" s="48">
        <v>15</v>
      </c>
      <c r="H82" s="48">
        <v>1</v>
      </c>
      <c r="I82" s="59">
        <f t="shared" si="0"/>
        <v>185.6</v>
      </c>
      <c r="J82" s="48">
        <v>5</v>
      </c>
      <c r="K82" s="59">
        <f t="shared" si="1"/>
        <v>58</v>
      </c>
      <c r="L82" s="60">
        <f t="shared" si="2"/>
        <v>243.6</v>
      </c>
      <c r="M82" s="63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</row>
    <row r="83" spans="1:251" s="11" customFormat="1" ht="15" customHeight="1">
      <c r="A83" s="28">
        <v>6</v>
      </c>
      <c r="B83" s="29" t="s">
        <v>106</v>
      </c>
      <c r="C83" s="32" t="s">
        <v>56</v>
      </c>
      <c r="D83" s="29" t="s">
        <v>70</v>
      </c>
      <c r="E83" s="24">
        <v>0.04</v>
      </c>
      <c r="F83" s="31">
        <v>2.1</v>
      </c>
      <c r="G83" s="32">
        <v>40</v>
      </c>
      <c r="H83" s="32">
        <v>10</v>
      </c>
      <c r="I83" s="59">
        <f t="shared" si="0"/>
        <v>108.36000000000001</v>
      </c>
      <c r="J83" s="32">
        <v>40</v>
      </c>
      <c r="K83" s="59">
        <f t="shared" si="1"/>
        <v>84</v>
      </c>
      <c r="L83" s="60">
        <f t="shared" si="2"/>
        <v>192.36</v>
      </c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</row>
    <row r="84" spans="1:251" s="10" customFormat="1" ht="22.5">
      <c r="A84" s="28">
        <v>7</v>
      </c>
      <c r="B84" s="29" t="s">
        <v>66</v>
      </c>
      <c r="C84" s="32" t="s">
        <v>67</v>
      </c>
      <c r="D84" s="41" t="s">
        <v>68</v>
      </c>
      <c r="E84" s="24">
        <v>0.05</v>
      </c>
      <c r="F84" s="31">
        <v>8.3</v>
      </c>
      <c r="G84" s="32">
        <v>15</v>
      </c>
      <c r="H84" s="32">
        <v>3</v>
      </c>
      <c r="I84" s="59">
        <f t="shared" si="0"/>
        <v>155.62500000000003</v>
      </c>
      <c r="J84" s="32">
        <v>6</v>
      </c>
      <c r="K84" s="59">
        <f t="shared" si="1"/>
        <v>49.800000000000004</v>
      </c>
      <c r="L84" s="60">
        <f t="shared" si="2"/>
        <v>205.42500000000004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</row>
    <row r="85" spans="1:251" s="11" customFormat="1" ht="15" customHeight="1">
      <c r="A85" s="28">
        <v>8</v>
      </c>
      <c r="B85" s="29" t="s">
        <v>69</v>
      </c>
      <c r="C85" s="32" t="s">
        <v>56</v>
      </c>
      <c r="D85" s="29" t="s">
        <v>70</v>
      </c>
      <c r="E85" s="24">
        <v>0.04</v>
      </c>
      <c r="F85" s="31">
        <v>1.5</v>
      </c>
      <c r="G85" s="32">
        <v>40</v>
      </c>
      <c r="H85" s="32">
        <v>10</v>
      </c>
      <c r="I85" s="59">
        <f t="shared" si="0"/>
        <v>77.4</v>
      </c>
      <c r="J85" s="32">
        <v>40</v>
      </c>
      <c r="K85" s="59">
        <f t="shared" si="1"/>
        <v>60</v>
      </c>
      <c r="L85" s="60">
        <f t="shared" si="2"/>
        <v>137.4</v>
      </c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</row>
    <row r="86" spans="1:251" s="8" customFormat="1" ht="12.75">
      <c r="A86" s="109" t="s">
        <v>116</v>
      </c>
      <c r="B86" s="109"/>
      <c r="C86" s="42"/>
      <c r="D86" s="25"/>
      <c r="E86" s="25"/>
      <c r="F86" s="44"/>
      <c r="G86" s="25"/>
      <c r="H86" s="25"/>
      <c r="I86" s="59">
        <f t="shared" si="0"/>
        <v>0</v>
      </c>
      <c r="J86" s="25"/>
      <c r="K86" s="59">
        <f t="shared" si="1"/>
        <v>0</v>
      </c>
      <c r="L86" s="60">
        <f t="shared" si="2"/>
        <v>0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</row>
    <row r="87" spans="1:251" s="8" customFormat="1" ht="22.5">
      <c r="A87" s="28">
        <v>1</v>
      </c>
      <c r="B87" s="35" t="s">
        <v>113</v>
      </c>
      <c r="C87" s="28" t="s">
        <v>56</v>
      </c>
      <c r="D87" s="29" t="s">
        <v>57</v>
      </c>
      <c r="E87" s="24">
        <v>0.04</v>
      </c>
      <c r="F87" s="34">
        <v>32.8</v>
      </c>
      <c r="G87" s="32">
        <v>7</v>
      </c>
      <c r="H87" s="28">
        <v>1</v>
      </c>
      <c r="I87" s="59">
        <f t="shared" si="0"/>
        <v>271.584</v>
      </c>
      <c r="J87" s="28">
        <v>6</v>
      </c>
      <c r="K87" s="59">
        <f t="shared" si="1"/>
        <v>196.79999999999998</v>
      </c>
      <c r="L87" s="60">
        <f t="shared" si="2"/>
        <v>468.384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</row>
    <row r="88" spans="1:251" s="8" customFormat="1" ht="22.5">
      <c r="A88" s="28">
        <v>2</v>
      </c>
      <c r="B88" s="45" t="s">
        <v>58</v>
      </c>
      <c r="C88" s="28" t="s">
        <v>56</v>
      </c>
      <c r="D88" s="29" t="s">
        <v>59</v>
      </c>
      <c r="E88" s="24">
        <v>0.04</v>
      </c>
      <c r="F88" s="34">
        <v>32.8</v>
      </c>
      <c r="G88" s="28">
        <v>9</v>
      </c>
      <c r="H88" s="28">
        <v>3</v>
      </c>
      <c r="I88" s="59">
        <f t="shared" si="0"/>
        <v>405.40799999999996</v>
      </c>
      <c r="J88" s="28">
        <v>8</v>
      </c>
      <c r="K88" s="59">
        <f t="shared" si="1"/>
        <v>262.4</v>
      </c>
      <c r="L88" s="60">
        <f t="shared" si="2"/>
        <v>667.808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  <c r="IP88" s="70"/>
      <c r="IQ88" s="70"/>
    </row>
    <row r="89" spans="1:251" s="10" customFormat="1" ht="21.75" customHeight="1">
      <c r="A89" s="28">
        <v>3</v>
      </c>
      <c r="B89" s="33" t="s">
        <v>85</v>
      </c>
      <c r="C89" s="32" t="s">
        <v>86</v>
      </c>
      <c r="D89" s="29" t="s">
        <v>87</v>
      </c>
      <c r="E89" s="24"/>
      <c r="F89" s="31">
        <v>1</v>
      </c>
      <c r="G89" s="32">
        <v>300</v>
      </c>
      <c r="H89" s="32">
        <v>60</v>
      </c>
      <c r="I89" s="59">
        <f t="shared" si="0"/>
        <v>360</v>
      </c>
      <c r="J89" s="32">
        <v>80</v>
      </c>
      <c r="K89" s="59">
        <f t="shared" si="1"/>
        <v>80</v>
      </c>
      <c r="L89" s="60">
        <f t="shared" si="2"/>
        <v>440</v>
      </c>
      <c r="M89" s="63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</row>
    <row r="90" spans="1:251" s="10" customFormat="1" ht="22.5">
      <c r="A90" s="28">
        <v>4</v>
      </c>
      <c r="B90" s="33" t="s">
        <v>88</v>
      </c>
      <c r="C90" s="32" t="s">
        <v>67</v>
      </c>
      <c r="D90" s="29" t="s">
        <v>89</v>
      </c>
      <c r="E90" s="50"/>
      <c r="F90" s="31">
        <v>5</v>
      </c>
      <c r="G90" s="32">
        <v>50</v>
      </c>
      <c r="H90" s="32">
        <v>5</v>
      </c>
      <c r="I90" s="59">
        <f t="shared" si="0"/>
        <v>275</v>
      </c>
      <c r="J90" s="32">
        <v>12</v>
      </c>
      <c r="K90" s="59">
        <f t="shared" si="1"/>
        <v>60</v>
      </c>
      <c r="L90" s="60">
        <f t="shared" si="2"/>
        <v>335</v>
      </c>
      <c r="M90" s="63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</row>
    <row r="91" spans="1:251" s="10" customFormat="1" ht="22.5">
      <c r="A91" s="28">
        <v>5</v>
      </c>
      <c r="B91" s="33" t="s">
        <v>90</v>
      </c>
      <c r="C91" s="48" t="s">
        <v>67</v>
      </c>
      <c r="D91" s="41" t="s">
        <v>91</v>
      </c>
      <c r="E91" s="24"/>
      <c r="F91" s="31">
        <v>10</v>
      </c>
      <c r="G91" s="48">
        <v>15</v>
      </c>
      <c r="H91" s="48">
        <v>1</v>
      </c>
      <c r="I91" s="59">
        <f t="shared" si="0"/>
        <v>160</v>
      </c>
      <c r="J91" s="48">
        <v>5</v>
      </c>
      <c r="K91" s="59">
        <f t="shared" si="1"/>
        <v>50</v>
      </c>
      <c r="L91" s="60">
        <f t="shared" si="2"/>
        <v>210</v>
      </c>
      <c r="M91" s="63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</row>
    <row r="92" spans="1:251" s="11" customFormat="1" ht="15" customHeight="1">
      <c r="A92" s="28">
        <v>6</v>
      </c>
      <c r="B92" s="29" t="s">
        <v>106</v>
      </c>
      <c r="C92" s="32" t="s">
        <v>56</v>
      </c>
      <c r="D92" s="29" t="s">
        <v>70</v>
      </c>
      <c r="E92" s="24">
        <v>0.04</v>
      </c>
      <c r="F92" s="31">
        <v>6</v>
      </c>
      <c r="G92" s="32">
        <v>40</v>
      </c>
      <c r="H92" s="32">
        <v>10</v>
      </c>
      <c r="I92" s="59">
        <f t="shared" si="0"/>
        <v>309.6</v>
      </c>
      <c r="J92" s="32">
        <v>40</v>
      </c>
      <c r="K92" s="59">
        <f t="shared" si="1"/>
        <v>240</v>
      </c>
      <c r="L92" s="60">
        <f t="shared" si="2"/>
        <v>549.6</v>
      </c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  <c r="GN92" s="72"/>
      <c r="GO92" s="72"/>
      <c r="GP92" s="72"/>
      <c r="GQ92" s="72"/>
      <c r="GR92" s="72"/>
      <c r="GS92" s="72"/>
      <c r="GT92" s="72"/>
      <c r="GU92" s="72"/>
      <c r="GV92" s="72"/>
      <c r="GW92" s="72"/>
      <c r="GX92" s="72"/>
      <c r="GY92" s="72"/>
      <c r="GZ92" s="72"/>
      <c r="HA92" s="72"/>
      <c r="HB92" s="72"/>
      <c r="HC92" s="72"/>
      <c r="HD92" s="72"/>
      <c r="HE92" s="72"/>
      <c r="HF92" s="72"/>
      <c r="HG92" s="72"/>
      <c r="HH92" s="72"/>
      <c r="HI92" s="72"/>
      <c r="HJ92" s="72"/>
      <c r="HK92" s="72"/>
      <c r="HL92" s="72"/>
      <c r="HM92" s="72"/>
      <c r="HN92" s="72"/>
      <c r="HO92" s="72"/>
      <c r="HP92" s="72"/>
      <c r="HQ92" s="72"/>
      <c r="HR92" s="72"/>
      <c r="HS92" s="72"/>
      <c r="HT92" s="72"/>
      <c r="HU92" s="72"/>
      <c r="HV92" s="72"/>
      <c r="HW92" s="72"/>
      <c r="HX92" s="72"/>
      <c r="HY92" s="72"/>
      <c r="HZ92" s="72"/>
      <c r="IA92" s="72"/>
      <c r="IB92" s="72"/>
      <c r="IC92" s="72"/>
      <c r="ID92" s="72"/>
      <c r="IE92" s="72"/>
      <c r="IF92" s="72"/>
      <c r="IG92" s="72"/>
      <c r="IH92" s="72"/>
      <c r="II92" s="72"/>
      <c r="IJ92" s="72"/>
      <c r="IK92" s="72"/>
      <c r="IL92" s="72"/>
      <c r="IM92" s="72"/>
      <c r="IN92" s="72"/>
      <c r="IO92" s="72"/>
      <c r="IP92" s="72"/>
      <c r="IQ92" s="72"/>
    </row>
    <row r="93" spans="1:251" s="11" customFormat="1" ht="12.75">
      <c r="A93" s="28">
        <v>7</v>
      </c>
      <c r="B93" s="74" t="s">
        <v>107</v>
      </c>
      <c r="C93" s="75" t="s">
        <v>108</v>
      </c>
      <c r="D93" s="74" t="s">
        <v>109</v>
      </c>
      <c r="E93" s="24">
        <v>0.05</v>
      </c>
      <c r="F93" s="76">
        <v>1.5</v>
      </c>
      <c r="G93" s="75">
        <v>240</v>
      </c>
      <c r="H93" s="75">
        <v>15</v>
      </c>
      <c r="I93" s="59">
        <f t="shared" si="0"/>
        <v>400.5</v>
      </c>
      <c r="J93" s="75">
        <v>30</v>
      </c>
      <c r="K93" s="59">
        <f t="shared" si="1"/>
        <v>45</v>
      </c>
      <c r="L93" s="60">
        <f t="shared" si="2"/>
        <v>445.5</v>
      </c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2"/>
      <c r="ID93" s="72"/>
      <c r="IE93" s="72"/>
      <c r="IF93" s="72"/>
      <c r="IG93" s="72"/>
      <c r="IH93" s="72"/>
      <c r="II93" s="72"/>
      <c r="IJ93" s="72"/>
      <c r="IK93" s="72"/>
      <c r="IL93" s="72"/>
      <c r="IM93" s="72"/>
      <c r="IN93" s="72"/>
      <c r="IO93" s="72"/>
      <c r="IP93" s="72"/>
      <c r="IQ93" s="72"/>
    </row>
    <row r="94" spans="1:251" s="11" customFormat="1" ht="12.75">
      <c r="A94" s="28">
        <v>8</v>
      </c>
      <c r="B94" s="74" t="s">
        <v>110</v>
      </c>
      <c r="C94" s="75" t="s">
        <v>108</v>
      </c>
      <c r="D94" s="74" t="s">
        <v>111</v>
      </c>
      <c r="E94" s="77"/>
      <c r="F94" s="76">
        <v>1.9</v>
      </c>
      <c r="G94" s="75">
        <v>20</v>
      </c>
      <c r="H94" s="75">
        <v>0</v>
      </c>
      <c r="I94" s="59">
        <f t="shared" si="0"/>
        <v>38</v>
      </c>
      <c r="J94" s="75">
        <v>15</v>
      </c>
      <c r="K94" s="59">
        <f t="shared" si="1"/>
        <v>28.5</v>
      </c>
      <c r="L94" s="60">
        <f t="shared" si="2"/>
        <v>66.5</v>
      </c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  <c r="GH94" s="72"/>
      <c r="GI94" s="72"/>
      <c r="GJ94" s="72"/>
      <c r="G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2"/>
      <c r="GX94" s="72"/>
      <c r="GY94" s="72"/>
      <c r="GZ94" s="72"/>
      <c r="HA94" s="72"/>
      <c r="HB94" s="72"/>
      <c r="HC94" s="72"/>
      <c r="HD94" s="72"/>
      <c r="HE94" s="72"/>
      <c r="HF94" s="72"/>
      <c r="HG94" s="72"/>
      <c r="HH94" s="72"/>
      <c r="HI94" s="72"/>
      <c r="HJ94" s="72"/>
      <c r="HK94" s="72"/>
      <c r="HL94" s="72"/>
      <c r="HM94" s="72"/>
      <c r="HN94" s="72"/>
      <c r="HO94" s="72"/>
      <c r="HP94" s="72"/>
      <c r="HQ94" s="72"/>
      <c r="HR94" s="72"/>
      <c r="HS94" s="72"/>
      <c r="HT94" s="72"/>
      <c r="HU94" s="72"/>
      <c r="HV94" s="72"/>
      <c r="HW94" s="72"/>
      <c r="HX94" s="72"/>
      <c r="HY94" s="72"/>
      <c r="HZ94" s="72"/>
      <c r="IA94" s="72"/>
      <c r="IB94" s="72"/>
      <c r="IC94" s="72"/>
      <c r="ID94" s="72"/>
      <c r="IE94" s="72"/>
      <c r="IF94" s="72"/>
      <c r="IG94" s="72"/>
      <c r="IH94" s="72"/>
      <c r="II94" s="72"/>
      <c r="IJ94" s="72"/>
      <c r="IK94" s="72"/>
      <c r="IL94" s="72"/>
      <c r="IM94" s="72"/>
      <c r="IN94" s="72"/>
      <c r="IO94" s="72"/>
      <c r="IP94" s="72"/>
      <c r="IQ94" s="72"/>
    </row>
    <row r="95" spans="1:251" s="10" customFormat="1" ht="17.25" customHeight="1">
      <c r="A95" s="28">
        <v>9</v>
      </c>
      <c r="B95" s="29" t="s">
        <v>66</v>
      </c>
      <c r="C95" s="32" t="s">
        <v>67</v>
      </c>
      <c r="D95" s="41" t="s">
        <v>68</v>
      </c>
      <c r="E95" s="24">
        <v>0.05</v>
      </c>
      <c r="F95" s="31">
        <v>11.9</v>
      </c>
      <c r="G95" s="32">
        <v>15</v>
      </c>
      <c r="H95" s="32">
        <v>3</v>
      </c>
      <c r="I95" s="59">
        <f t="shared" si="0"/>
        <v>223.125</v>
      </c>
      <c r="J95" s="32">
        <v>6</v>
      </c>
      <c r="K95" s="59">
        <f t="shared" si="1"/>
        <v>71.4</v>
      </c>
      <c r="L95" s="60">
        <f t="shared" si="2"/>
        <v>294.525</v>
      </c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</row>
    <row r="96" spans="1:251" s="11" customFormat="1" ht="15" customHeight="1">
      <c r="A96" s="28">
        <v>10</v>
      </c>
      <c r="B96" s="29" t="s">
        <v>69</v>
      </c>
      <c r="C96" s="32" t="s">
        <v>56</v>
      </c>
      <c r="D96" s="29" t="s">
        <v>70</v>
      </c>
      <c r="E96" s="24">
        <v>0.04</v>
      </c>
      <c r="F96" s="31">
        <v>1.7</v>
      </c>
      <c r="G96" s="32">
        <v>40</v>
      </c>
      <c r="H96" s="32">
        <v>10</v>
      </c>
      <c r="I96" s="59">
        <f t="shared" si="0"/>
        <v>87.72</v>
      </c>
      <c r="J96" s="32">
        <v>40</v>
      </c>
      <c r="K96" s="59">
        <f t="shared" si="1"/>
        <v>68</v>
      </c>
      <c r="L96" s="60">
        <f t="shared" si="2"/>
        <v>155.72</v>
      </c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  <c r="GH96" s="72"/>
      <c r="GI96" s="72"/>
      <c r="GJ96" s="72"/>
      <c r="GK96" s="72"/>
      <c r="GL96" s="72"/>
      <c r="GM96" s="72"/>
      <c r="GN96" s="72"/>
      <c r="GO96" s="72"/>
      <c r="GP96" s="72"/>
      <c r="GQ96" s="72"/>
      <c r="GR96" s="72"/>
      <c r="GS96" s="72"/>
      <c r="GT96" s="72"/>
      <c r="GU96" s="72"/>
      <c r="GV96" s="72"/>
      <c r="GW96" s="72"/>
      <c r="GX96" s="72"/>
      <c r="GY96" s="72"/>
      <c r="GZ96" s="72"/>
      <c r="HA96" s="72"/>
      <c r="HB96" s="72"/>
      <c r="HC96" s="72"/>
      <c r="HD96" s="72"/>
      <c r="HE96" s="72"/>
      <c r="HF96" s="72"/>
      <c r="HG96" s="72"/>
      <c r="HH96" s="72"/>
      <c r="HI96" s="72"/>
      <c r="HJ96" s="72"/>
      <c r="HK96" s="72"/>
      <c r="HL96" s="72"/>
      <c r="HM96" s="72"/>
      <c r="HN96" s="72"/>
      <c r="HO96" s="72"/>
      <c r="HP96" s="72"/>
      <c r="HQ96" s="72"/>
      <c r="HR96" s="72"/>
      <c r="HS96" s="72"/>
      <c r="HT96" s="72"/>
      <c r="HU96" s="72"/>
      <c r="HV96" s="72"/>
      <c r="HW96" s="72"/>
      <c r="HX96" s="72"/>
      <c r="HY96" s="72"/>
      <c r="HZ96" s="72"/>
      <c r="IA96" s="72"/>
      <c r="IB96" s="72"/>
      <c r="IC96" s="72"/>
      <c r="ID96" s="72"/>
      <c r="IE96" s="72"/>
      <c r="IF96" s="72"/>
      <c r="IG96" s="72"/>
      <c r="IH96" s="72"/>
      <c r="II96" s="72"/>
      <c r="IJ96" s="72"/>
      <c r="IK96" s="72"/>
      <c r="IL96" s="72"/>
      <c r="IM96" s="72"/>
      <c r="IN96" s="72"/>
      <c r="IO96" s="72"/>
      <c r="IP96" s="72"/>
      <c r="IQ96" s="72"/>
    </row>
    <row r="97" spans="1:251" s="8" customFormat="1" ht="16.5" customHeight="1">
      <c r="A97" s="109" t="s">
        <v>117</v>
      </c>
      <c r="B97" s="109"/>
      <c r="C97" s="42"/>
      <c r="D97" s="25"/>
      <c r="E97" s="25"/>
      <c r="F97" s="44"/>
      <c r="G97" s="25"/>
      <c r="H97" s="25"/>
      <c r="I97" s="59">
        <f t="shared" si="0"/>
        <v>0</v>
      </c>
      <c r="J97" s="25"/>
      <c r="K97" s="59">
        <f t="shared" si="1"/>
        <v>0</v>
      </c>
      <c r="L97" s="60">
        <f t="shared" si="2"/>
        <v>0</v>
      </c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70"/>
      <c r="FL97" s="70"/>
      <c r="FM97" s="70"/>
      <c r="FN97" s="70"/>
      <c r="FO97" s="70"/>
      <c r="FP97" s="70"/>
      <c r="FQ97" s="70"/>
      <c r="FR97" s="70"/>
      <c r="FS97" s="70"/>
      <c r="FT97" s="70"/>
      <c r="FU97" s="70"/>
      <c r="FV97" s="70"/>
      <c r="FW97" s="70"/>
      <c r="FX97" s="70"/>
      <c r="FY97" s="70"/>
      <c r="FZ97" s="70"/>
      <c r="GA97" s="70"/>
      <c r="GB97" s="70"/>
      <c r="GC97" s="70"/>
      <c r="GD97" s="70"/>
      <c r="GE97" s="70"/>
      <c r="GF97" s="70"/>
      <c r="GG97" s="70"/>
      <c r="GH97" s="70"/>
      <c r="GI97" s="70"/>
      <c r="GJ97" s="70"/>
      <c r="GK97" s="70"/>
      <c r="GL97" s="70"/>
      <c r="GM97" s="70"/>
      <c r="GN97" s="70"/>
      <c r="GO97" s="70"/>
      <c r="GP97" s="70"/>
      <c r="GQ97" s="70"/>
      <c r="GR97" s="70"/>
      <c r="GS97" s="70"/>
      <c r="GT97" s="70"/>
      <c r="GU97" s="70"/>
      <c r="GV97" s="70"/>
      <c r="GW97" s="70"/>
      <c r="GX97" s="70"/>
      <c r="GY97" s="70"/>
      <c r="GZ97" s="70"/>
      <c r="HA97" s="70"/>
      <c r="HB97" s="70"/>
      <c r="HC97" s="70"/>
      <c r="HD97" s="70"/>
      <c r="HE97" s="70"/>
      <c r="HF97" s="70"/>
      <c r="HG97" s="70"/>
      <c r="HH97" s="70"/>
      <c r="HI97" s="70"/>
      <c r="HJ97" s="70"/>
      <c r="HK97" s="70"/>
      <c r="HL97" s="70"/>
      <c r="HM97" s="70"/>
      <c r="HN97" s="70"/>
      <c r="HO97" s="70"/>
      <c r="HP97" s="70"/>
      <c r="HQ97" s="70"/>
      <c r="HR97" s="70"/>
      <c r="HS97" s="70"/>
      <c r="HT97" s="70"/>
      <c r="HU97" s="70"/>
      <c r="HV97" s="70"/>
      <c r="HW97" s="70"/>
      <c r="HX97" s="70"/>
      <c r="HY97" s="70"/>
      <c r="HZ97" s="70"/>
      <c r="IA97" s="70"/>
      <c r="IB97" s="70"/>
      <c r="IC97" s="70"/>
      <c r="ID97" s="70"/>
      <c r="IE97" s="70"/>
      <c r="IF97" s="70"/>
      <c r="IG97" s="70"/>
      <c r="IH97" s="70"/>
      <c r="II97" s="70"/>
      <c r="IJ97" s="70"/>
      <c r="IK97" s="70"/>
      <c r="IL97" s="70"/>
      <c r="IM97" s="70"/>
      <c r="IN97" s="70"/>
      <c r="IO97" s="70"/>
      <c r="IP97" s="70"/>
      <c r="IQ97" s="70"/>
    </row>
    <row r="98" spans="1:251" s="8" customFormat="1" ht="22.5">
      <c r="A98" s="32">
        <v>1</v>
      </c>
      <c r="B98" s="33" t="s">
        <v>72</v>
      </c>
      <c r="C98" s="32" t="s">
        <v>56</v>
      </c>
      <c r="D98" s="35" t="s">
        <v>73</v>
      </c>
      <c r="E98" s="24">
        <v>0.05</v>
      </c>
      <c r="F98" s="31">
        <v>3.8</v>
      </c>
      <c r="G98" s="32">
        <v>95</v>
      </c>
      <c r="H98" s="32">
        <v>10</v>
      </c>
      <c r="I98" s="59">
        <f t="shared" si="0"/>
        <v>417.04999999999995</v>
      </c>
      <c r="J98" s="32">
        <v>25</v>
      </c>
      <c r="K98" s="59">
        <f t="shared" si="1"/>
        <v>95</v>
      </c>
      <c r="L98" s="60">
        <f t="shared" si="2"/>
        <v>512.05</v>
      </c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K98" s="70"/>
      <c r="FL98" s="70"/>
      <c r="FM98" s="70"/>
      <c r="FN98" s="70"/>
      <c r="FO98" s="70"/>
      <c r="FP98" s="70"/>
      <c r="FQ98" s="70"/>
      <c r="FR98" s="70"/>
      <c r="FS98" s="70"/>
      <c r="FT98" s="70"/>
      <c r="FU98" s="70"/>
      <c r="FV98" s="70"/>
      <c r="FW98" s="70"/>
      <c r="FX98" s="70"/>
      <c r="FY98" s="70"/>
      <c r="FZ98" s="70"/>
      <c r="GA98" s="70"/>
      <c r="GB98" s="70"/>
      <c r="GC98" s="70"/>
      <c r="GD98" s="70"/>
      <c r="GE98" s="70"/>
      <c r="GF98" s="70"/>
      <c r="GG98" s="70"/>
      <c r="GH98" s="70"/>
      <c r="GI98" s="70"/>
      <c r="GJ98" s="70"/>
      <c r="GK98" s="70"/>
      <c r="GL98" s="70"/>
      <c r="GM98" s="70"/>
      <c r="GN98" s="70"/>
      <c r="GO98" s="70"/>
      <c r="GP98" s="70"/>
      <c r="GQ98" s="70"/>
      <c r="GR98" s="70"/>
      <c r="GS98" s="70"/>
      <c r="GT98" s="70"/>
      <c r="GU98" s="70"/>
      <c r="GV98" s="70"/>
      <c r="GW98" s="70"/>
      <c r="GX98" s="70"/>
      <c r="GY98" s="70"/>
      <c r="GZ98" s="70"/>
      <c r="HA98" s="70"/>
      <c r="HB98" s="70"/>
      <c r="HC98" s="70"/>
      <c r="HD98" s="70"/>
      <c r="HE98" s="70"/>
      <c r="HF98" s="70"/>
      <c r="HG98" s="70"/>
      <c r="HH98" s="70"/>
      <c r="HI98" s="70"/>
      <c r="HJ98" s="70"/>
      <c r="HK98" s="70"/>
      <c r="HL98" s="70"/>
      <c r="HM98" s="70"/>
      <c r="HN98" s="70"/>
      <c r="HO98" s="70"/>
      <c r="HP98" s="70"/>
      <c r="HQ98" s="70"/>
      <c r="HR98" s="70"/>
      <c r="HS98" s="70"/>
      <c r="HT98" s="70"/>
      <c r="HU98" s="70"/>
      <c r="HV98" s="70"/>
      <c r="HW98" s="70"/>
      <c r="HX98" s="70"/>
      <c r="HY98" s="70"/>
      <c r="HZ98" s="70"/>
      <c r="IA98" s="70"/>
      <c r="IB98" s="70"/>
      <c r="IC98" s="70"/>
      <c r="ID98" s="70"/>
      <c r="IE98" s="70"/>
      <c r="IF98" s="70"/>
      <c r="IG98" s="70"/>
      <c r="IH98" s="70"/>
      <c r="II98" s="70"/>
      <c r="IJ98" s="70"/>
      <c r="IK98" s="70"/>
      <c r="IL98" s="70"/>
      <c r="IM98" s="70"/>
      <c r="IN98" s="70"/>
      <c r="IO98" s="70"/>
      <c r="IP98" s="70"/>
      <c r="IQ98" s="70"/>
    </row>
    <row r="99" spans="1:251" s="8" customFormat="1" ht="27" customHeight="1">
      <c r="A99" s="32">
        <v>2</v>
      </c>
      <c r="B99" s="33" t="s">
        <v>74</v>
      </c>
      <c r="C99" s="32" t="s">
        <v>67</v>
      </c>
      <c r="D99" s="29" t="s">
        <v>75</v>
      </c>
      <c r="E99" s="24">
        <v>0.01</v>
      </c>
      <c r="F99" s="31">
        <v>8</v>
      </c>
      <c r="G99" s="32">
        <v>15</v>
      </c>
      <c r="H99" s="32">
        <v>1</v>
      </c>
      <c r="I99" s="59">
        <f t="shared" si="0"/>
        <v>129.2</v>
      </c>
      <c r="J99" s="32">
        <v>1</v>
      </c>
      <c r="K99" s="59">
        <f t="shared" si="1"/>
        <v>8</v>
      </c>
      <c r="L99" s="60">
        <f t="shared" si="2"/>
        <v>137.2</v>
      </c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  <c r="FK99" s="70"/>
      <c r="FL99" s="70"/>
      <c r="FM99" s="70"/>
      <c r="FN99" s="70"/>
      <c r="FO99" s="70"/>
      <c r="FP99" s="70"/>
      <c r="FQ99" s="70"/>
      <c r="FR99" s="70"/>
      <c r="FS99" s="70"/>
      <c r="FT99" s="70"/>
      <c r="FU99" s="70"/>
      <c r="FV99" s="70"/>
      <c r="FW99" s="70"/>
      <c r="FX99" s="70"/>
      <c r="FY99" s="70"/>
      <c r="FZ99" s="70"/>
      <c r="GA99" s="70"/>
      <c r="GB99" s="70"/>
      <c r="GC99" s="70"/>
      <c r="GD99" s="70"/>
      <c r="GE99" s="70"/>
      <c r="GF99" s="70"/>
      <c r="GG99" s="70"/>
      <c r="GH99" s="70"/>
      <c r="GI99" s="70"/>
      <c r="GJ99" s="70"/>
      <c r="GK99" s="70"/>
      <c r="GL99" s="70"/>
      <c r="GM99" s="70"/>
      <c r="GN99" s="70"/>
      <c r="GO99" s="70"/>
      <c r="GP99" s="70"/>
      <c r="GQ99" s="70"/>
      <c r="GR99" s="70"/>
      <c r="GS99" s="70"/>
      <c r="GT99" s="70"/>
      <c r="GU99" s="70"/>
      <c r="GV99" s="70"/>
      <c r="GW99" s="70"/>
      <c r="GX99" s="70"/>
      <c r="GY99" s="70"/>
      <c r="GZ99" s="70"/>
      <c r="HA99" s="70"/>
      <c r="HB99" s="70"/>
      <c r="HC99" s="70"/>
      <c r="HD99" s="70"/>
      <c r="HE99" s="70"/>
      <c r="HF99" s="70"/>
      <c r="HG99" s="70"/>
      <c r="HH99" s="70"/>
      <c r="HI99" s="70"/>
      <c r="HJ99" s="70"/>
      <c r="HK99" s="70"/>
      <c r="HL99" s="70"/>
      <c r="HM99" s="70"/>
      <c r="HN99" s="70"/>
      <c r="HO99" s="70"/>
      <c r="HP99" s="70"/>
      <c r="HQ99" s="70"/>
      <c r="HR99" s="70"/>
      <c r="HS99" s="70"/>
      <c r="HT99" s="70"/>
      <c r="HU99" s="70"/>
      <c r="HV99" s="70"/>
      <c r="HW99" s="70"/>
      <c r="HX99" s="70"/>
      <c r="HY99" s="70"/>
      <c r="HZ99" s="70"/>
      <c r="IA99" s="70"/>
      <c r="IB99" s="70"/>
      <c r="IC99" s="70"/>
      <c r="ID99" s="70"/>
      <c r="IE99" s="70"/>
      <c r="IF99" s="70"/>
      <c r="IG99" s="70"/>
      <c r="IH99" s="70"/>
      <c r="II99" s="70"/>
      <c r="IJ99" s="70"/>
      <c r="IK99" s="70"/>
      <c r="IL99" s="70"/>
      <c r="IM99" s="70"/>
      <c r="IN99" s="70"/>
      <c r="IO99" s="70"/>
      <c r="IP99" s="70"/>
      <c r="IQ99" s="70"/>
    </row>
    <row r="100" spans="1:251" s="12" customFormat="1" ht="33.75" customHeight="1">
      <c r="A100" s="32">
        <v>3</v>
      </c>
      <c r="B100" s="33" t="s">
        <v>76</v>
      </c>
      <c r="C100" s="32" t="s">
        <v>56</v>
      </c>
      <c r="D100" s="47" t="s">
        <v>77</v>
      </c>
      <c r="E100" s="24">
        <v>0.04</v>
      </c>
      <c r="F100" s="31">
        <v>8</v>
      </c>
      <c r="G100" s="32">
        <v>25</v>
      </c>
      <c r="H100" s="32">
        <v>2</v>
      </c>
      <c r="I100" s="59">
        <f t="shared" si="0"/>
        <v>224</v>
      </c>
      <c r="J100" s="32">
        <v>6</v>
      </c>
      <c r="K100" s="59">
        <f t="shared" si="1"/>
        <v>48</v>
      </c>
      <c r="L100" s="60">
        <f t="shared" si="2"/>
        <v>272</v>
      </c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  <c r="IE100" s="73"/>
      <c r="IF100" s="73"/>
      <c r="IG100" s="73"/>
      <c r="IH100" s="73"/>
      <c r="II100" s="73"/>
      <c r="IJ100" s="73"/>
      <c r="IK100" s="73"/>
      <c r="IL100" s="73"/>
      <c r="IM100" s="73"/>
      <c r="IN100" s="73"/>
      <c r="IO100" s="73"/>
      <c r="IP100" s="73"/>
      <c r="IQ100" s="73"/>
    </row>
    <row r="101" spans="1:251" s="10" customFormat="1" ht="30" customHeight="1">
      <c r="A101" s="32">
        <v>4</v>
      </c>
      <c r="B101" s="36" t="s">
        <v>118</v>
      </c>
      <c r="C101" s="32" t="s">
        <v>56</v>
      </c>
      <c r="D101" s="37" t="s">
        <v>79</v>
      </c>
      <c r="E101" s="46">
        <v>0.05</v>
      </c>
      <c r="F101" s="31">
        <v>3.8</v>
      </c>
      <c r="G101" s="38"/>
      <c r="H101" s="32">
        <v>28</v>
      </c>
      <c r="I101" s="59">
        <f t="shared" si="0"/>
        <v>106.39999999999999</v>
      </c>
      <c r="J101" s="32">
        <v>35</v>
      </c>
      <c r="K101" s="59">
        <f t="shared" si="1"/>
        <v>133</v>
      </c>
      <c r="L101" s="60">
        <f t="shared" si="2"/>
        <v>239.39999999999998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7"/>
      <c r="HQ101" s="57"/>
      <c r="HR101" s="57"/>
      <c r="HS101" s="57"/>
      <c r="HT101" s="57"/>
      <c r="HU101" s="57"/>
      <c r="HV101" s="57"/>
      <c r="HW101" s="57"/>
      <c r="HX101" s="57"/>
      <c r="HY101" s="57"/>
      <c r="HZ101" s="57"/>
      <c r="IA101" s="57"/>
      <c r="IB101" s="57"/>
      <c r="IC101" s="57"/>
      <c r="ID101" s="57"/>
      <c r="IE101" s="57"/>
      <c r="IF101" s="57"/>
      <c r="IG101" s="57"/>
      <c r="IH101" s="57"/>
      <c r="II101" s="57"/>
      <c r="IJ101" s="57"/>
      <c r="IK101" s="57"/>
      <c r="IL101" s="57"/>
      <c r="IM101" s="57"/>
      <c r="IN101" s="57"/>
      <c r="IO101" s="57"/>
      <c r="IP101" s="57"/>
      <c r="IQ101" s="57"/>
    </row>
    <row r="102" spans="1:251" s="10" customFormat="1" ht="30" customHeight="1">
      <c r="A102" s="32">
        <v>5</v>
      </c>
      <c r="B102" s="36" t="s">
        <v>119</v>
      </c>
      <c r="C102" s="32" t="s">
        <v>56</v>
      </c>
      <c r="D102" s="37" t="s">
        <v>79</v>
      </c>
      <c r="E102" s="24">
        <v>0.05</v>
      </c>
      <c r="F102" s="31">
        <v>16.6</v>
      </c>
      <c r="G102" s="38"/>
      <c r="H102" s="32">
        <v>28</v>
      </c>
      <c r="I102" s="59">
        <f t="shared" si="0"/>
        <v>464.80000000000007</v>
      </c>
      <c r="J102" s="32">
        <v>45</v>
      </c>
      <c r="K102" s="59">
        <f t="shared" si="1"/>
        <v>747.0000000000001</v>
      </c>
      <c r="L102" s="60">
        <f t="shared" si="2"/>
        <v>1211.8000000000002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7"/>
      <c r="IJ102" s="57"/>
      <c r="IK102" s="57"/>
      <c r="IL102" s="57"/>
      <c r="IM102" s="57"/>
      <c r="IN102" s="57"/>
      <c r="IO102" s="57"/>
      <c r="IP102" s="57"/>
      <c r="IQ102" s="57"/>
    </row>
    <row r="103" spans="1:251" s="10" customFormat="1" ht="24" customHeight="1">
      <c r="A103" s="32">
        <v>6</v>
      </c>
      <c r="B103" s="33" t="s">
        <v>85</v>
      </c>
      <c r="C103" s="32" t="s">
        <v>86</v>
      </c>
      <c r="D103" s="29" t="s">
        <v>87</v>
      </c>
      <c r="E103" s="24"/>
      <c r="F103" s="31">
        <v>1</v>
      </c>
      <c r="G103" s="32">
        <v>300</v>
      </c>
      <c r="H103" s="32">
        <v>60</v>
      </c>
      <c r="I103" s="59">
        <f t="shared" si="0"/>
        <v>360</v>
      </c>
      <c r="J103" s="32">
        <v>80</v>
      </c>
      <c r="K103" s="59">
        <f t="shared" si="1"/>
        <v>80</v>
      </c>
      <c r="L103" s="60">
        <f t="shared" si="2"/>
        <v>440</v>
      </c>
      <c r="M103" s="63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  <c r="HG103" s="57"/>
      <c r="HH103" s="57"/>
      <c r="HI103" s="57"/>
      <c r="HJ103" s="57"/>
      <c r="HK103" s="57"/>
      <c r="HL103" s="57"/>
      <c r="HM103" s="57"/>
      <c r="HN103" s="57"/>
      <c r="HO103" s="57"/>
      <c r="HP103" s="57"/>
      <c r="HQ103" s="57"/>
      <c r="HR103" s="57"/>
      <c r="HS103" s="57"/>
      <c r="HT103" s="57"/>
      <c r="HU103" s="57"/>
      <c r="HV103" s="57"/>
      <c r="HW103" s="57"/>
      <c r="HX103" s="57"/>
      <c r="HY103" s="57"/>
      <c r="HZ103" s="57"/>
      <c r="IA103" s="57"/>
      <c r="IB103" s="57"/>
      <c r="IC103" s="57"/>
      <c r="ID103" s="57"/>
      <c r="IE103" s="57"/>
      <c r="IF103" s="57"/>
      <c r="IG103" s="57"/>
      <c r="IH103" s="57"/>
      <c r="II103" s="57"/>
      <c r="IJ103" s="57"/>
      <c r="IK103" s="57"/>
      <c r="IL103" s="57"/>
      <c r="IM103" s="57"/>
      <c r="IN103" s="57"/>
      <c r="IO103" s="57"/>
      <c r="IP103" s="57"/>
      <c r="IQ103" s="57"/>
    </row>
    <row r="104" spans="1:251" s="10" customFormat="1" ht="22.5">
      <c r="A104" s="32">
        <v>7</v>
      </c>
      <c r="B104" s="33" t="s">
        <v>88</v>
      </c>
      <c r="C104" s="32" t="s">
        <v>67</v>
      </c>
      <c r="D104" s="29" t="s">
        <v>89</v>
      </c>
      <c r="E104" s="50"/>
      <c r="F104" s="31">
        <v>5</v>
      </c>
      <c r="G104" s="32">
        <v>50</v>
      </c>
      <c r="H104" s="32">
        <v>5</v>
      </c>
      <c r="I104" s="59">
        <f t="shared" si="0"/>
        <v>275</v>
      </c>
      <c r="J104" s="32">
        <v>12</v>
      </c>
      <c r="K104" s="59">
        <f t="shared" si="1"/>
        <v>60</v>
      </c>
      <c r="L104" s="60">
        <f t="shared" si="2"/>
        <v>335</v>
      </c>
      <c r="M104" s="63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57"/>
      <c r="GW104" s="57"/>
      <c r="GX104" s="57"/>
      <c r="GY104" s="57"/>
      <c r="GZ104" s="57"/>
      <c r="HA104" s="57"/>
      <c r="HB104" s="57"/>
      <c r="HC104" s="57"/>
      <c r="HD104" s="57"/>
      <c r="HE104" s="57"/>
      <c r="HF104" s="57"/>
      <c r="HG104" s="57"/>
      <c r="HH104" s="57"/>
      <c r="HI104" s="57"/>
      <c r="HJ104" s="57"/>
      <c r="HK104" s="57"/>
      <c r="HL104" s="57"/>
      <c r="HM104" s="57"/>
      <c r="HN104" s="57"/>
      <c r="HO104" s="57"/>
      <c r="HP104" s="57"/>
      <c r="HQ104" s="57"/>
      <c r="HR104" s="57"/>
      <c r="HS104" s="57"/>
      <c r="HT104" s="57"/>
      <c r="HU104" s="57"/>
      <c r="HV104" s="57"/>
      <c r="HW104" s="57"/>
      <c r="HX104" s="57"/>
      <c r="HY104" s="57"/>
      <c r="HZ104" s="57"/>
      <c r="IA104" s="57"/>
      <c r="IB104" s="57"/>
      <c r="IC104" s="57"/>
      <c r="ID104" s="57"/>
      <c r="IE104" s="57"/>
      <c r="IF104" s="57"/>
      <c r="IG104" s="57"/>
      <c r="IH104" s="57"/>
      <c r="II104" s="57"/>
      <c r="IJ104" s="57"/>
      <c r="IK104" s="57"/>
      <c r="IL104" s="57"/>
      <c r="IM104" s="57"/>
      <c r="IN104" s="57"/>
      <c r="IO104" s="57"/>
      <c r="IP104" s="57"/>
      <c r="IQ104" s="57"/>
    </row>
    <row r="105" spans="1:251" s="10" customFormat="1" ht="22.5">
      <c r="A105" s="32">
        <v>8</v>
      </c>
      <c r="B105" s="33" t="s">
        <v>90</v>
      </c>
      <c r="C105" s="48" t="s">
        <v>67</v>
      </c>
      <c r="D105" s="41" t="s">
        <v>91</v>
      </c>
      <c r="E105" s="24"/>
      <c r="F105" s="31">
        <v>10</v>
      </c>
      <c r="G105" s="48">
        <v>15</v>
      </c>
      <c r="H105" s="48">
        <v>1</v>
      </c>
      <c r="I105" s="59">
        <f t="shared" si="0"/>
        <v>160</v>
      </c>
      <c r="J105" s="48">
        <v>5</v>
      </c>
      <c r="K105" s="59">
        <f t="shared" si="1"/>
        <v>50</v>
      </c>
      <c r="L105" s="60">
        <f t="shared" si="2"/>
        <v>210</v>
      </c>
      <c r="M105" s="63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  <c r="HG105" s="57"/>
      <c r="HH105" s="57"/>
      <c r="HI105" s="57"/>
      <c r="HJ105" s="57"/>
      <c r="HK105" s="57"/>
      <c r="HL105" s="57"/>
      <c r="HM105" s="57"/>
      <c r="HN105" s="57"/>
      <c r="HO105" s="57"/>
      <c r="HP105" s="57"/>
      <c r="HQ105" s="57"/>
      <c r="HR105" s="57"/>
      <c r="HS105" s="57"/>
      <c r="HT105" s="57"/>
      <c r="HU105" s="57"/>
      <c r="HV105" s="57"/>
      <c r="HW105" s="57"/>
      <c r="HX105" s="57"/>
      <c r="HY105" s="57"/>
      <c r="HZ105" s="57"/>
      <c r="IA105" s="57"/>
      <c r="IB105" s="57"/>
      <c r="IC105" s="57"/>
      <c r="ID105" s="57"/>
      <c r="IE105" s="57"/>
      <c r="IF105" s="57"/>
      <c r="IG105" s="57"/>
      <c r="IH105" s="57"/>
      <c r="II105" s="57"/>
      <c r="IJ105" s="57"/>
      <c r="IK105" s="57"/>
      <c r="IL105" s="57"/>
      <c r="IM105" s="57"/>
      <c r="IN105" s="57"/>
      <c r="IO105" s="57"/>
      <c r="IP105" s="57"/>
      <c r="IQ105" s="57"/>
    </row>
    <row r="106" spans="1:251" s="11" customFormat="1" ht="15" customHeight="1">
      <c r="A106" s="32">
        <v>9</v>
      </c>
      <c r="B106" s="29" t="s">
        <v>106</v>
      </c>
      <c r="C106" s="32" t="s">
        <v>56</v>
      </c>
      <c r="D106" s="29" t="s">
        <v>70</v>
      </c>
      <c r="E106" s="24">
        <v>0.04</v>
      </c>
      <c r="F106" s="31">
        <v>5</v>
      </c>
      <c r="G106" s="32">
        <v>40</v>
      </c>
      <c r="H106" s="32">
        <v>10</v>
      </c>
      <c r="I106" s="59">
        <f t="shared" si="0"/>
        <v>258</v>
      </c>
      <c r="J106" s="32">
        <v>40</v>
      </c>
      <c r="K106" s="59">
        <f t="shared" si="1"/>
        <v>200</v>
      </c>
      <c r="L106" s="60">
        <f t="shared" si="2"/>
        <v>458</v>
      </c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  <c r="FS106" s="72"/>
      <c r="FT106" s="72"/>
      <c r="FU106" s="72"/>
      <c r="FV106" s="72"/>
      <c r="FW106" s="72"/>
      <c r="FX106" s="72"/>
      <c r="FY106" s="72"/>
      <c r="FZ106" s="72"/>
      <c r="GA106" s="72"/>
      <c r="GB106" s="72"/>
      <c r="GC106" s="72"/>
      <c r="GD106" s="72"/>
      <c r="GE106" s="72"/>
      <c r="GF106" s="72"/>
      <c r="GG106" s="72"/>
      <c r="GH106" s="72"/>
      <c r="GI106" s="72"/>
      <c r="GJ106" s="72"/>
      <c r="GK106" s="72"/>
      <c r="GL106" s="72"/>
      <c r="GM106" s="72"/>
      <c r="GN106" s="72"/>
      <c r="GO106" s="72"/>
      <c r="GP106" s="72"/>
      <c r="GQ106" s="72"/>
      <c r="GR106" s="72"/>
      <c r="GS106" s="72"/>
      <c r="GT106" s="72"/>
      <c r="GU106" s="72"/>
      <c r="GV106" s="72"/>
      <c r="GW106" s="72"/>
      <c r="GX106" s="72"/>
      <c r="GY106" s="72"/>
      <c r="GZ106" s="72"/>
      <c r="HA106" s="72"/>
      <c r="HB106" s="72"/>
      <c r="HC106" s="72"/>
      <c r="HD106" s="72"/>
      <c r="HE106" s="72"/>
      <c r="HF106" s="72"/>
      <c r="HG106" s="72"/>
      <c r="HH106" s="72"/>
      <c r="HI106" s="72"/>
      <c r="HJ106" s="72"/>
      <c r="HK106" s="72"/>
      <c r="HL106" s="72"/>
      <c r="HM106" s="72"/>
      <c r="HN106" s="72"/>
      <c r="HO106" s="72"/>
      <c r="HP106" s="72"/>
      <c r="HQ106" s="72"/>
      <c r="HR106" s="72"/>
      <c r="HS106" s="72"/>
      <c r="HT106" s="72"/>
      <c r="HU106" s="72"/>
      <c r="HV106" s="72"/>
      <c r="HW106" s="72"/>
      <c r="HX106" s="72"/>
      <c r="HY106" s="72"/>
      <c r="HZ106" s="72"/>
      <c r="IA106" s="72"/>
      <c r="IB106" s="72"/>
      <c r="IC106" s="72"/>
      <c r="ID106" s="72"/>
      <c r="IE106" s="72"/>
      <c r="IF106" s="72"/>
      <c r="IG106" s="72"/>
      <c r="IH106" s="72"/>
      <c r="II106" s="72"/>
      <c r="IJ106" s="72"/>
      <c r="IK106" s="72"/>
      <c r="IL106" s="72"/>
      <c r="IM106" s="72"/>
      <c r="IN106" s="72"/>
      <c r="IO106" s="72"/>
      <c r="IP106" s="72"/>
      <c r="IQ106" s="72"/>
    </row>
    <row r="107" spans="1:12" s="13" customFormat="1" ht="12.75">
      <c r="A107" s="32">
        <v>10</v>
      </c>
      <c r="B107" s="33" t="s">
        <v>93</v>
      </c>
      <c r="C107" s="48" t="s">
        <v>94</v>
      </c>
      <c r="D107" s="29" t="s">
        <v>95</v>
      </c>
      <c r="E107" s="24"/>
      <c r="F107" s="31">
        <v>1</v>
      </c>
      <c r="G107" s="32">
        <v>120</v>
      </c>
      <c r="H107" s="32">
        <v>8</v>
      </c>
      <c r="I107" s="59">
        <f t="shared" si="0"/>
        <v>128</v>
      </c>
      <c r="J107" s="32">
        <v>30</v>
      </c>
      <c r="K107" s="59">
        <f t="shared" si="1"/>
        <v>30</v>
      </c>
      <c r="L107" s="60">
        <f t="shared" si="2"/>
        <v>158</v>
      </c>
    </row>
    <row r="108" spans="1:12" s="13" customFormat="1" ht="12.75">
      <c r="A108" s="32">
        <v>11</v>
      </c>
      <c r="B108" s="33" t="s">
        <v>120</v>
      </c>
      <c r="C108" s="48" t="s">
        <v>67</v>
      </c>
      <c r="D108" s="29" t="s">
        <v>95</v>
      </c>
      <c r="E108" s="24"/>
      <c r="F108" s="31">
        <v>1.8</v>
      </c>
      <c r="G108" s="32">
        <v>180</v>
      </c>
      <c r="H108" s="32">
        <v>8</v>
      </c>
      <c r="I108" s="59">
        <f t="shared" si="0"/>
        <v>338.4</v>
      </c>
      <c r="J108" s="32">
        <v>30</v>
      </c>
      <c r="K108" s="59">
        <f t="shared" si="1"/>
        <v>54</v>
      </c>
      <c r="L108" s="60">
        <f t="shared" si="2"/>
        <v>392.4</v>
      </c>
    </row>
    <row r="109" spans="1:251" s="10" customFormat="1" ht="12.75">
      <c r="A109" s="32">
        <v>12</v>
      </c>
      <c r="B109" s="36" t="s">
        <v>121</v>
      </c>
      <c r="C109" s="32" t="s">
        <v>56</v>
      </c>
      <c r="D109" s="37" t="s">
        <v>65</v>
      </c>
      <c r="E109" s="24"/>
      <c r="F109" s="31">
        <v>2.6</v>
      </c>
      <c r="G109" s="48"/>
      <c r="H109" s="48"/>
      <c r="I109" s="59">
        <f t="shared" si="0"/>
        <v>0</v>
      </c>
      <c r="J109" s="48"/>
      <c r="K109" s="59">
        <f t="shared" si="1"/>
        <v>0</v>
      </c>
      <c r="L109" s="60">
        <f t="shared" si="2"/>
        <v>0</v>
      </c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  <c r="HG109" s="57"/>
      <c r="HH109" s="57"/>
      <c r="HI109" s="57"/>
      <c r="HJ109" s="57"/>
      <c r="HK109" s="57"/>
      <c r="HL109" s="57"/>
      <c r="HM109" s="57"/>
      <c r="HN109" s="57"/>
      <c r="HO109" s="57"/>
      <c r="HP109" s="57"/>
      <c r="HQ109" s="57"/>
      <c r="HR109" s="57"/>
      <c r="HS109" s="57"/>
      <c r="HT109" s="57"/>
      <c r="HU109" s="57"/>
      <c r="HV109" s="57"/>
      <c r="HW109" s="57"/>
      <c r="HX109" s="57"/>
      <c r="HY109" s="57"/>
      <c r="HZ109" s="57"/>
      <c r="IA109" s="57"/>
      <c r="IB109" s="57"/>
      <c r="IC109" s="57"/>
      <c r="ID109" s="57"/>
      <c r="IE109" s="57"/>
      <c r="IF109" s="57"/>
      <c r="IG109" s="57"/>
      <c r="IH109" s="57"/>
      <c r="II109" s="57"/>
      <c r="IJ109" s="57"/>
      <c r="IK109" s="57"/>
      <c r="IL109" s="57"/>
      <c r="IM109" s="57"/>
      <c r="IN109" s="57"/>
      <c r="IO109" s="57"/>
      <c r="IP109" s="57"/>
      <c r="IQ109" s="57"/>
    </row>
    <row r="110" spans="1:12" s="13" customFormat="1" ht="12.75">
      <c r="A110" s="32">
        <v>13</v>
      </c>
      <c r="B110" s="36" t="s">
        <v>122</v>
      </c>
      <c r="C110" s="32" t="s">
        <v>123</v>
      </c>
      <c r="D110" s="37" t="s">
        <v>65</v>
      </c>
      <c r="E110" s="24"/>
      <c r="F110" s="31">
        <v>1</v>
      </c>
      <c r="G110" s="38"/>
      <c r="H110" s="32">
        <v>45</v>
      </c>
      <c r="I110" s="59">
        <f aca="true" t="shared" si="3" ref="I110:I165">G110*(1+E110)*F110+H110*F110</f>
        <v>45</v>
      </c>
      <c r="J110" s="32">
        <v>50</v>
      </c>
      <c r="K110" s="59">
        <f aca="true" t="shared" si="4" ref="K110:K165">J110*F110</f>
        <v>50</v>
      </c>
      <c r="L110" s="60">
        <f aca="true" t="shared" si="5" ref="L110:L165">I110+K110</f>
        <v>95</v>
      </c>
    </row>
    <row r="111" spans="1:12" s="13" customFormat="1" ht="12.75">
      <c r="A111" s="32">
        <v>14</v>
      </c>
      <c r="B111" s="36" t="s">
        <v>124</v>
      </c>
      <c r="C111" s="32" t="s">
        <v>123</v>
      </c>
      <c r="D111" s="37" t="s">
        <v>65</v>
      </c>
      <c r="E111" s="24"/>
      <c r="F111" s="31">
        <v>1</v>
      </c>
      <c r="G111" s="38"/>
      <c r="H111" s="32">
        <v>10</v>
      </c>
      <c r="I111" s="59">
        <f t="shared" si="3"/>
        <v>10</v>
      </c>
      <c r="J111" s="32">
        <v>35</v>
      </c>
      <c r="K111" s="59">
        <f t="shared" si="4"/>
        <v>35</v>
      </c>
      <c r="L111" s="60">
        <f t="shared" si="5"/>
        <v>45</v>
      </c>
    </row>
    <row r="112" spans="1:12" s="13" customFormat="1" ht="12.75">
      <c r="A112" s="32">
        <v>15</v>
      </c>
      <c r="B112" s="36" t="s">
        <v>125</v>
      </c>
      <c r="C112" s="32" t="s">
        <v>97</v>
      </c>
      <c r="D112" s="37" t="s">
        <v>65</v>
      </c>
      <c r="E112" s="24"/>
      <c r="F112" s="31">
        <v>1</v>
      </c>
      <c r="G112" s="38"/>
      <c r="H112" s="32">
        <v>70</v>
      </c>
      <c r="I112" s="59">
        <f t="shared" si="3"/>
        <v>70</v>
      </c>
      <c r="J112" s="32">
        <v>50</v>
      </c>
      <c r="K112" s="59">
        <f t="shared" si="4"/>
        <v>50</v>
      </c>
      <c r="L112" s="60">
        <f t="shared" si="5"/>
        <v>120</v>
      </c>
    </row>
    <row r="113" spans="1:30" ht="12.75">
      <c r="A113" s="32">
        <v>16</v>
      </c>
      <c r="B113" s="33" t="s">
        <v>126</v>
      </c>
      <c r="C113" s="32" t="s">
        <v>83</v>
      </c>
      <c r="D113" s="29" t="s">
        <v>127</v>
      </c>
      <c r="E113" s="24"/>
      <c r="F113" s="31">
        <v>2</v>
      </c>
      <c r="G113" s="32">
        <v>35</v>
      </c>
      <c r="H113" s="32">
        <v>0</v>
      </c>
      <c r="I113" s="59">
        <f t="shared" si="3"/>
        <v>70</v>
      </c>
      <c r="J113" s="32">
        <v>5</v>
      </c>
      <c r="K113" s="59">
        <f t="shared" si="4"/>
        <v>10</v>
      </c>
      <c r="L113" s="60">
        <f t="shared" si="5"/>
        <v>80</v>
      </c>
      <c r="AB113" s="13"/>
      <c r="AC113" s="13"/>
      <c r="AD113" s="13"/>
    </row>
    <row r="114" spans="1:30" ht="22.5">
      <c r="A114" s="32">
        <v>17</v>
      </c>
      <c r="B114" s="29" t="s">
        <v>128</v>
      </c>
      <c r="C114" s="32" t="s">
        <v>123</v>
      </c>
      <c r="D114" s="29" t="s">
        <v>129</v>
      </c>
      <c r="E114" s="24"/>
      <c r="F114" s="31">
        <v>1</v>
      </c>
      <c r="G114" s="32">
        <v>0</v>
      </c>
      <c r="H114" s="32">
        <v>10</v>
      </c>
      <c r="I114" s="59">
        <f t="shared" si="3"/>
        <v>10</v>
      </c>
      <c r="J114" s="32">
        <v>50</v>
      </c>
      <c r="K114" s="59">
        <f t="shared" si="4"/>
        <v>50</v>
      </c>
      <c r="L114" s="60">
        <f t="shared" si="5"/>
        <v>60</v>
      </c>
      <c r="AB114" s="13"/>
      <c r="AC114" s="13"/>
      <c r="AD114" s="13"/>
    </row>
    <row r="115" spans="1:251" s="8" customFormat="1" ht="16.5" customHeight="1">
      <c r="A115" s="109" t="s">
        <v>130</v>
      </c>
      <c r="B115" s="109"/>
      <c r="C115" s="42"/>
      <c r="D115" s="25"/>
      <c r="E115" s="25"/>
      <c r="F115" s="44"/>
      <c r="G115" s="25"/>
      <c r="H115" s="25"/>
      <c r="I115" s="59">
        <f t="shared" si="3"/>
        <v>0</v>
      </c>
      <c r="J115" s="25"/>
      <c r="K115" s="59">
        <f t="shared" si="4"/>
        <v>0</v>
      </c>
      <c r="L115" s="60">
        <f t="shared" si="5"/>
        <v>0</v>
      </c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  <c r="FK115" s="70"/>
      <c r="FL115" s="70"/>
      <c r="FM115" s="70"/>
      <c r="FN115" s="70"/>
      <c r="FO115" s="70"/>
      <c r="FP115" s="70"/>
      <c r="FQ115" s="70"/>
      <c r="FR115" s="70"/>
      <c r="FS115" s="70"/>
      <c r="FT115" s="70"/>
      <c r="FU115" s="70"/>
      <c r="FV115" s="70"/>
      <c r="FW115" s="70"/>
      <c r="FX115" s="70"/>
      <c r="FY115" s="70"/>
      <c r="FZ115" s="70"/>
      <c r="GA115" s="70"/>
      <c r="GB115" s="70"/>
      <c r="GC115" s="70"/>
      <c r="GD115" s="70"/>
      <c r="GE115" s="70"/>
      <c r="GF115" s="70"/>
      <c r="GG115" s="70"/>
      <c r="GH115" s="70"/>
      <c r="GI115" s="70"/>
      <c r="GJ115" s="70"/>
      <c r="GK115" s="70"/>
      <c r="GL115" s="70"/>
      <c r="GM115" s="70"/>
      <c r="GN115" s="70"/>
      <c r="GO115" s="70"/>
      <c r="GP115" s="70"/>
      <c r="GQ115" s="70"/>
      <c r="GR115" s="70"/>
      <c r="GS115" s="70"/>
      <c r="GT115" s="70"/>
      <c r="GU115" s="70"/>
      <c r="GV115" s="70"/>
      <c r="GW115" s="70"/>
      <c r="GX115" s="70"/>
      <c r="GY115" s="70"/>
      <c r="GZ115" s="70"/>
      <c r="HA115" s="70"/>
      <c r="HB115" s="70"/>
      <c r="HC115" s="70"/>
      <c r="HD115" s="70"/>
      <c r="HE115" s="70"/>
      <c r="HF115" s="70"/>
      <c r="HG115" s="70"/>
      <c r="HH115" s="70"/>
      <c r="HI115" s="70"/>
      <c r="HJ115" s="70"/>
      <c r="HK115" s="70"/>
      <c r="HL115" s="70"/>
      <c r="HM115" s="70"/>
      <c r="HN115" s="70"/>
      <c r="HO115" s="70"/>
      <c r="HP115" s="70"/>
      <c r="HQ115" s="70"/>
      <c r="HR115" s="70"/>
      <c r="HS115" s="70"/>
      <c r="HT115" s="70"/>
      <c r="HU115" s="70"/>
      <c r="HV115" s="70"/>
      <c r="HW115" s="70"/>
      <c r="HX115" s="70"/>
      <c r="HY115" s="70"/>
      <c r="HZ115" s="70"/>
      <c r="IA115" s="70"/>
      <c r="IB115" s="70"/>
      <c r="IC115" s="70"/>
      <c r="ID115" s="70"/>
      <c r="IE115" s="70"/>
      <c r="IF115" s="70"/>
      <c r="IG115" s="70"/>
      <c r="IH115" s="70"/>
      <c r="II115" s="70"/>
      <c r="IJ115" s="70"/>
      <c r="IK115" s="70"/>
      <c r="IL115" s="70"/>
      <c r="IM115" s="70"/>
      <c r="IN115" s="70"/>
      <c r="IO115" s="70"/>
      <c r="IP115" s="70"/>
      <c r="IQ115" s="70"/>
    </row>
    <row r="116" spans="1:251" s="8" customFormat="1" ht="22.5">
      <c r="A116" s="32">
        <v>1</v>
      </c>
      <c r="B116" s="33" t="s">
        <v>72</v>
      </c>
      <c r="C116" s="32" t="s">
        <v>56</v>
      </c>
      <c r="D116" s="35" t="s">
        <v>73</v>
      </c>
      <c r="E116" s="24">
        <v>0.05</v>
      </c>
      <c r="F116" s="31">
        <v>1</v>
      </c>
      <c r="G116" s="32">
        <v>95</v>
      </c>
      <c r="H116" s="32">
        <v>10</v>
      </c>
      <c r="I116" s="59">
        <f t="shared" si="3"/>
        <v>109.75</v>
      </c>
      <c r="J116" s="32">
        <v>25</v>
      </c>
      <c r="K116" s="59">
        <f t="shared" si="4"/>
        <v>25</v>
      </c>
      <c r="L116" s="60">
        <f t="shared" si="5"/>
        <v>134.75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0"/>
      <c r="FL116" s="70"/>
      <c r="FM116" s="70"/>
      <c r="FN116" s="70"/>
      <c r="FO116" s="70"/>
      <c r="FP116" s="70"/>
      <c r="FQ116" s="70"/>
      <c r="FR116" s="70"/>
      <c r="FS116" s="70"/>
      <c r="FT116" s="70"/>
      <c r="FU116" s="70"/>
      <c r="FV116" s="70"/>
      <c r="FW116" s="70"/>
      <c r="FX116" s="70"/>
      <c r="FY116" s="70"/>
      <c r="FZ116" s="70"/>
      <c r="GA116" s="70"/>
      <c r="GB116" s="70"/>
      <c r="GC116" s="70"/>
      <c r="GD116" s="70"/>
      <c r="GE116" s="70"/>
      <c r="GF116" s="70"/>
      <c r="GG116" s="70"/>
      <c r="GH116" s="70"/>
      <c r="GI116" s="70"/>
      <c r="GJ116" s="70"/>
      <c r="GK116" s="70"/>
      <c r="GL116" s="70"/>
      <c r="GM116" s="70"/>
      <c r="GN116" s="70"/>
      <c r="GO116" s="70"/>
      <c r="GP116" s="70"/>
      <c r="GQ116" s="70"/>
      <c r="GR116" s="70"/>
      <c r="GS116" s="70"/>
      <c r="GT116" s="70"/>
      <c r="GU116" s="70"/>
      <c r="GV116" s="70"/>
      <c r="GW116" s="70"/>
      <c r="GX116" s="70"/>
      <c r="GY116" s="70"/>
      <c r="GZ116" s="70"/>
      <c r="HA116" s="70"/>
      <c r="HB116" s="70"/>
      <c r="HC116" s="70"/>
      <c r="HD116" s="70"/>
      <c r="HE116" s="70"/>
      <c r="HF116" s="70"/>
      <c r="HG116" s="70"/>
      <c r="HH116" s="70"/>
      <c r="HI116" s="70"/>
      <c r="HJ116" s="70"/>
      <c r="HK116" s="70"/>
      <c r="HL116" s="70"/>
      <c r="HM116" s="70"/>
      <c r="HN116" s="70"/>
      <c r="HO116" s="70"/>
      <c r="HP116" s="70"/>
      <c r="HQ116" s="70"/>
      <c r="HR116" s="70"/>
      <c r="HS116" s="70"/>
      <c r="HT116" s="70"/>
      <c r="HU116" s="70"/>
      <c r="HV116" s="70"/>
      <c r="HW116" s="70"/>
      <c r="HX116" s="70"/>
      <c r="HY116" s="70"/>
      <c r="HZ116" s="70"/>
      <c r="IA116" s="70"/>
      <c r="IB116" s="70"/>
      <c r="IC116" s="70"/>
      <c r="ID116" s="70"/>
      <c r="IE116" s="70"/>
      <c r="IF116" s="70"/>
      <c r="IG116" s="70"/>
      <c r="IH116" s="70"/>
      <c r="II116" s="70"/>
      <c r="IJ116" s="70"/>
      <c r="IK116" s="70"/>
      <c r="IL116" s="70"/>
      <c r="IM116" s="70"/>
      <c r="IN116" s="70"/>
      <c r="IO116" s="70"/>
      <c r="IP116" s="70"/>
      <c r="IQ116" s="70"/>
    </row>
    <row r="117" spans="1:251" s="8" customFormat="1" ht="27" customHeight="1">
      <c r="A117" s="32">
        <v>2</v>
      </c>
      <c r="B117" s="33" t="s">
        <v>74</v>
      </c>
      <c r="C117" s="32" t="s">
        <v>67</v>
      </c>
      <c r="D117" s="29" t="s">
        <v>75</v>
      </c>
      <c r="E117" s="24">
        <v>0.01</v>
      </c>
      <c r="F117" s="31">
        <v>4.3</v>
      </c>
      <c r="G117" s="32">
        <v>15</v>
      </c>
      <c r="H117" s="32">
        <v>1</v>
      </c>
      <c r="I117" s="59">
        <f t="shared" si="3"/>
        <v>69.445</v>
      </c>
      <c r="J117" s="32">
        <v>1</v>
      </c>
      <c r="K117" s="59">
        <f t="shared" si="4"/>
        <v>4.3</v>
      </c>
      <c r="L117" s="60">
        <f t="shared" si="5"/>
        <v>73.74499999999999</v>
      </c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  <c r="GD117" s="70"/>
      <c r="GE117" s="70"/>
      <c r="GF117" s="70"/>
      <c r="GG117" s="70"/>
      <c r="GH117" s="70"/>
      <c r="GI117" s="70"/>
      <c r="GJ117" s="70"/>
      <c r="GK117" s="70"/>
      <c r="GL117" s="70"/>
      <c r="GM117" s="70"/>
      <c r="GN117" s="70"/>
      <c r="GO117" s="70"/>
      <c r="GP117" s="70"/>
      <c r="GQ117" s="70"/>
      <c r="GR117" s="70"/>
      <c r="GS117" s="70"/>
      <c r="GT117" s="70"/>
      <c r="GU117" s="70"/>
      <c r="GV117" s="70"/>
      <c r="GW117" s="70"/>
      <c r="GX117" s="70"/>
      <c r="GY117" s="70"/>
      <c r="GZ117" s="70"/>
      <c r="HA117" s="70"/>
      <c r="HB117" s="70"/>
      <c r="HC117" s="70"/>
      <c r="HD117" s="70"/>
      <c r="HE117" s="70"/>
      <c r="HF117" s="70"/>
      <c r="HG117" s="70"/>
      <c r="HH117" s="70"/>
      <c r="HI117" s="70"/>
      <c r="HJ117" s="70"/>
      <c r="HK117" s="70"/>
      <c r="HL117" s="70"/>
      <c r="HM117" s="70"/>
      <c r="HN117" s="70"/>
      <c r="HO117" s="70"/>
      <c r="HP117" s="70"/>
      <c r="HQ117" s="70"/>
      <c r="HR117" s="70"/>
      <c r="HS117" s="70"/>
      <c r="HT117" s="70"/>
      <c r="HU117" s="70"/>
      <c r="HV117" s="70"/>
      <c r="HW117" s="70"/>
      <c r="HX117" s="70"/>
      <c r="HY117" s="70"/>
      <c r="HZ117" s="70"/>
      <c r="IA117" s="70"/>
      <c r="IB117" s="70"/>
      <c r="IC117" s="70"/>
      <c r="ID117" s="70"/>
      <c r="IE117" s="70"/>
      <c r="IF117" s="70"/>
      <c r="IG117" s="70"/>
      <c r="IH117" s="70"/>
      <c r="II117" s="70"/>
      <c r="IJ117" s="70"/>
      <c r="IK117" s="70"/>
      <c r="IL117" s="70"/>
      <c r="IM117" s="70"/>
      <c r="IN117" s="70"/>
      <c r="IO117" s="70"/>
      <c r="IP117" s="70"/>
      <c r="IQ117" s="70"/>
    </row>
    <row r="118" spans="1:251" s="12" customFormat="1" ht="33.75" customHeight="1">
      <c r="A118" s="32">
        <v>3</v>
      </c>
      <c r="B118" s="33" t="s">
        <v>76</v>
      </c>
      <c r="C118" s="32" t="s">
        <v>56</v>
      </c>
      <c r="D118" s="47" t="s">
        <v>77</v>
      </c>
      <c r="E118" s="24">
        <v>0.04</v>
      </c>
      <c r="F118" s="31">
        <v>3</v>
      </c>
      <c r="G118" s="32">
        <v>25</v>
      </c>
      <c r="H118" s="32">
        <v>2</v>
      </c>
      <c r="I118" s="59">
        <f t="shared" si="3"/>
        <v>84</v>
      </c>
      <c r="J118" s="32">
        <v>6</v>
      </c>
      <c r="K118" s="59">
        <f t="shared" si="4"/>
        <v>18</v>
      </c>
      <c r="L118" s="60">
        <f t="shared" si="5"/>
        <v>102</v>
      </c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  <c r="GO118" s="73"/>
      <c r="GP118" s="73"/>
      <c r="GQ118" s="73"/>
      <c r="GR118" s="73"/>
      <c r="GS118" s="73"/>
      <c r="GT118" s="73"/>
      <c r="GU118" s="73"/>
      <c r="GV118" s="73"/>
      <c r="GW118" s="73"/>
      <c r="GX118" s="73"/>
      <c r="GY118" s="73"/>
      <c r="GZ118" s="73"/>
      <c r="HA118" s="73"/>
      <c r="HB118" s="73"/>
      <c r="HC118" s="73"/>
      <c r="HD118" s="73"/>
      <c r="HE118" s="73"/>
      <c r="HF118" s="73"/>
      <c r="HG118" s="73"/>
      <c r="HH118" s="73"/>
      <c r="HI118" s="73"/>
      <c r="HJ118" s="73"/>
      <c r="HK118" s="73"/>
      <c r="HL118" s="73"/>
      <c r="HM118" s="73"/>
      <c r="HN118" s="73"/>
      <c r="HO118" s="73"/>
      <c r="HP118" s="73"/>
      <c r="HQ118" s="73"/>
      <c r="HR118" s="73"/>
      <c r="HS118" s="73"/>
      <c r="HT118" s="73"/>
      <c r="HU118" s="73"/>
      <c r="HV118" s="73"/>
      <c r="HW118" s="73"/>
      <c r="HX118" s="73"/>
      <c r="HY118" s="73"/>
      <c r="HZ118" s="73"/>
      <c r="IA118" s="73"/>
      <c r="IB118" s="73"/>
      <c r="IC118" s="73"/>
      <c r="ID118" s="73"/>
      <c r="IE118" s="73"/>
      <c r="IF118" s="73"/>
      <c r="IG118" s="73"/>
      <c r="IH118" s="73"/>
      <c r="II118" s="73"/>
      <c r="IJ118" s="73"/>
      <c r="IK118" s="73"/>
      <c r="IL118" s="73"/>
      <c r="IM118" s="73"/>
      <c r="IN118" s="73"/>
      <c r="IO118" s="73"/>
      <c r="IP118" s="73"/>
      <c r="IQ118" s="73"/>
    </row>
    <row r="119" spans="1:251" s="10" customFormat="1" ht="30" customHeight="1">
      <c r="A119" s="32">
        <v>4</v>
      </c>
      <c r="B119" s="36" t="s">
        <v>118</v>
      </c>
      <c r="C119" s="32" t="s">
        <v>56</v>
      </c>
      <c r="D119" s="37" t="s">
        <v>79</v>
      </c>
      <c r="E119" s="46">
        <v>0.05</v>
      </c>
      <c r="F119" s="31">
        <v>1</v>
      </c>
      <c r="G119" s="38"/>
      <c r="H119" s="32">
        <v>28</v>
      </c>
      <c r="I119" s="59">
        <f t="shared" si="3"/>
        <v>28</v>
      </c>
      <c r="J119" s="32">
        <v>35</v>
      </c>
      <c r="K119" s="59">
        <f t="shared" si="4"/>
        <v>35</v>
      </c>
      <c r="L119" s="60">
        <f t="shared" si="5"/>
        <v>63</v>
      </c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  <c r="FI119" s="57"/>
      <c r="FJ119" s="57"/>
      <c r="FK119" s="57"/>
      <c r="FL119" s="57"/>
      <c r="FM119" s="57"/>
      <c r="FN119" s="57"/>
      <c r="FO119" s="57"/>
      <c r="FP119" s="57"/>
      <c r="FQ119" s="57"/>
      <c r="FR119" s="57"/>
      <c r="FS119" s="57"/>
      <c r="FT119" s="57"/>
      <c r="FU119" s="57"/>
      <c r="FV119" s="57"/>
      <c r="FW119" s="57"/>
      <c r="FX119" s="57"/>
      <c r="FY119" s="57"/>
      <c r="FZ119" s="57"/>
      <c r="GA119" s="57"/>
      <c r="GB119" s="57"/>
      <c r="GC119" s="57"/>
      <c r="GD119" s="57"/>
      <c r="GE119" s="57"/>
      <c r="GF119" s="57"/>
      <c r="GG119" s="57"/>
      <c r="GH119" s="57"/>
      <c r="GI119" s="57"/>
      <c r="GJ119" s="57"/>
      <c r="GK119" s="57"/>
      <c r="GL119" s="57"/>
      <c r="GM119" s="57"/>
      <c r="GN119" s="57"/>
      <c r="GO119" s="57"/>
      <c r="GP119" s="57"/>
      <c r="GQ119" s="57"/>
      <c r="GR119" s="57"/>
      <c r="GS119" s="57"/>
      <c r="GT119" s="57"/>
      <c r="GU119" s="57"/>
      <c r="GV119" s="57"/>
      <c r="GW119" s="57"/>
      <c r="GX119" s="57"/>
      <c r="GY119" s="57"/>
      <c r="GZ119" s="57"/>
      <c r="HA119" s="57"/>
      <c r="HB119" s="57"/>
      <c r="HC119" s="57"/>
      <c r="HD119" s="57"/>
      <c r="HE119" s="57"/>
      <c r="HF119" s="57"/>
      <c r="HG119" s="57"/>
      <c r="HH119" s="57"/>
      <c r="HI119" s="57"/>
      <c r="HJ119" s="57"/>
      <c r="HK119" s="57"/>
      <c r="HL119" s="57"/>
      <c r="HM119" s="57"/>
      <c r="HN119" s="57"/>
      <c r="HO119" s="57"/>
      <c r="HP119" s="57"/>
      <c r="HQ119" s="57"/>
      <c r="HR119" s="57"/>
      <c r="HS119" s="57"/>
      <c r="HT119" s="57"/>
      <c r="HU119" s="57"/>
      <c r="HV119" s="57"/>
      <c r="HW119" s="57"/>
      <c r="HX119" s="57"/>
      <c r="HY119" s="57"/>
      <c r="HZ119" s="57"/>
      <c r="IA119" s="57"/>
      <c r="IB119" s="57"/>
      <c r="IC119" s="57"/>
      <c r="ID119" s="57"/>
      <c r="IE119" s="57"/>
      <c r="IF119" s="57"/>
      <c r="IG119" s="57"/>
      <c r="IH119" s="57"/>
      <c r="II119" s="57"/>
      <c r="IJ119" s="57"/>
      <c r="IK119" s="57"/>
      <c r="IL119" s="57"/>
      <c r="IM119" s="57"/>
      <c r="IN119" s="57"/>
      <c r="IO119" s="57"/>
      <c r="IP119" s="57"/>
      <c r="IQ119" s="57"/>
    </row>
    <row r="120" spans="1:251" s="10" customFormat="1" ht="30" customHeight="1">
      <c r="A120" s="32">
        <v>5</v>
      </c>
      <c r="B120" s="36" t="s">
        <v>119</v>
      </c>
      <c r="C120" s="32" t="s">
        <v>56</v>
      </c>
      <c r="D120" s="37" t="s">
        <v>79</v>
      </c>
      <c r="E120" s="24">
        <v>0.05</v>
      </c>
      <c r="F120" s="31">
        <v>8.7</v>
      </c>
      <c r="G120" s="38"/>
      <c r="H120" s="32">
        <v>28</v>
      </c>
      <c r="I120" s="59">
        <f t="shared" si="3"/>
        <v>243.59999999999997</v>
      </c>
      <c r="J120" s="32">
        <v>45</v>
      </c>
      <c r="K120" s="59">
        <f t="shared" si="4"/>
        <v>391.49999999999994</v>
      </c>
      <c r="L120" s="60">
        <f t="shared" si="5"/>
        <v>635.0999999999999</v>
      </c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/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  <c r="GY120" s="57"/>
      <c r="GZ120" s="57"/>
      <c r="HA120" s="57"/>
      <c r="HB120" s="57"/>
      <c r="HC120" s="57"/>
      <c r="HD120" s="57"/>
      <c r="HE120" s="57"/>
      <c r="HF120" s="57"/>
      <c r="HG120" s="57"/>
      <c r="HH120" s="57"/>
      <c r="HI120" s="57"/>
      <c r="HJ120" s="57"/>
      <c r="HK120" s="57"/>
      <c r="HL120" s="57"/>
      <c r="HM120" s="57"/>
      <c r="HN120" s="57"/>
      <c r="HO120" s="57"/>
      <c r="HP120" s="57"/>
      <c r="HQ120" s="57"/>
      <c r="HR120" s="57"/>
      <c r="HS120" s="57"/>
      <c r="HT120" s="57"/>
      <c r="HU120" s="57"/>
      <c r="HV120" s="57"/>
      <c r="HW120" s="57"/>
      <c r="HX120" s="57"/>
      <c r="HY120" s="57"/>
      <c r="HZ120" s="57"/>
      <c r="IA120" s="57"/>
      <c r="IB120" s="57"/>
      <c r="IC120" s="57"/>
      <c r="ID120" s="57"/>
      <c r="IE120" s="57"/>
      <c r="IF120" s="57"/>
      <c r="IG120" s="57"/>
      <c r="IH120" s="57"/>
      <c r="II120" s="57"/>
      <c r="IJ120" s="57"/>
      <c r="IK120" s="57"/>
      <c r="IL120" s="57"/>
      <c r="IM120" s="57"/>
      <c r="IN120" s="57"/>
      <c r="IO120" s="57"/>
      <c r="IP120" s="57"/>
      <c r="IQ120" s="57"/>
    </row>
    <row r="121" spans="1:251" s="10" customFormat="1" ht="21.75" customHeight="1">
      <c r="A121" s="32">
        <v>6</v>
      </c>
      <c r="B121" s="78" t="s">
        <v>114</v>
      </c>
      <c r="C121" s="32" t="s">
        <v>56</v>
      </c>
      <c r="D121" s="29" t="s">
        <v>115</v>
      </c>
      <c r="E121" s="24"/>
      <c r="F121" s="31">
        <v>1.4</v>
      </c>
      <c r="G121" s="38"/>
      <c r="H121" s="32"/>
      <c r="I121" s="59">
        <f t="shared" si="3"/>
        <v>0</v>
      </c>
      <c r="J121" s="32"/>
      <c r="K121" s="59">
        <f t="shared" si="4"/>
        <v>0</v>
      </c>
      <c r="L121" s="60">
        <f t="shared" si="5"/>
        <v>0</v>
      </c>
      <c r="M121" s="63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  <c r="HG121" s="57"/>
      <c r="HH121" s="57"/>
      <c r="HI121" s="57"/>
      <c r="HJ121" s="57"/>
      <c r="HK121" s="57"/>
      <c r="HL121" s="57"/>
      <c r="HM121" s="57"/>
      <c r="HN121" s="57"/>
      <c r="HO121" s="57"/>
      <c r="HP121" s="57"/>
      <c r="HQ121" s="57"/>
      <c r="HR121" s="57"/>
      <c r="HS121" s="57"/>
      <c r="HT121" s="57"/>
      <c r="HU121" s="57"/>
      <c r="HV121" s="57"/>
      <c r="HW121" s="57"/>
      <c r="HX121" s="57"/>
      <c r="HY121" s="57"/>
      <c r="HZ121" s="57"/>
      <c r="IA121" s="57"/>
      <c r="IB121" s="57"/>
      <c r="IC121" s="57"/>
      <c r="ID121" s="57"/>
      <c r="IE121" s="57"/>
      <c r="IF121" s="57"/>
      <c r="IG121" s="57"/>
      <c r="IH121" s="57"/>
      <c r="II121" s="57"/>
      <c r="IJ121" s="57"/>
      <c r="IK121" s="57"/>
      <c r="IL121" s="57"/>
      <c r="IM121" s="57"/>
      <c r="IN121" s="57"/>
      <c r="IO121" s="57"/>
      <c r="IP121" s="57"/>
      <c r="IQ121" s="57"/>
    </row>
    <row r="122" spans="1:251" s="10" customFormat="1" ht="22.5">
      <c r="A122" s="32">
        <v>7</v>
      </c>
      <c r="B122" s="33" t="s">
        <v>88</v>
      </c>
      <c r="C122" s="32" t="s">
        <v>67</v>
      </c>
      <c r="D122" s="29" t="s">
        <v>89</v>
      </c>
      <c r="E122" s="50"/>
      <c r="F122" s="31">
        <v>5</v>
      </c>
      <c r="G122" s="32">
        <v>50</v>
      </c>
      <c r="H122" s="32">
        <v>5</v>
      </c>
      <c r="I122" s="59">
        <f t="shared" si="3"/>
        <v>275</v>
      </c>
      <c r="J122" s="32">
        <v>12</v>
      </c>
      <c r="K122" s="59">
        <f t="shared" si="4"/>
        <v>60</v>
      </c>
      <c r="L122" s="60">
        <f t="shared" si="5"/>
        <v>335</v>
      </c>
      <c r="M122" s="63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/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FX122" s="57"/>
      <c r="FY122" s="57"/>
      <c r="FZ122" s="57"/>
      <c r="GA122" s="57"/>
      <c r="GB122" s="57"/>
      <c r="GC122" s="57"/>
      <c r="GD122" s="57"/>
      <c r="GE122" s="57"/>
      <c r="GF122" s="57"/>
      <c r="GG122" s="57"/>
      <c r="GH122" s="57"/>
      <c r="GI122" s="57"/>
      <c r="GJ122" s="57"/>
      <c r="GK122" s="57"/>
      <c r="GL122" s="57"/>
      <c r="GM122" s="57"/>
      <c r="GN122" s="57"/>
      <c r="GO122" s="57"/>
      <c r="GP122" s="57"/>
      <c r="GQ122" s="57"/>
      <c r="GR122" s="57"/>
      <c r="GS122" s="57"/>
      <c r="GT122" s="57"/>
      <c r="GU122" s="57"/>
      <c r="GV122" s="57"/>
      <c r="GW122" s="57"/>
      <c r="GX122" s="57"/>
      <c r="GY122" s="57"/>
      <c r="GZ122" s="57"/>
      <c r="HA122" s="57"/>
      <c r="HB122" s="57"/>
      <c r="HC122" s="57"/>
      <c r="HD122" s="57"/>
      <c r="HE122" s="57"/>
      <c r="HF122" s="57"/>
      <c r="HG122" s="57"/>
      <c r="HH122" s="57"/>
      <c r="HI122" s="57"/>
      <c r="HJ122" s="57"/>
      <c r="HK122" s="57"/>
      <c r="HL122" s="57"/>
      <c r="HM122" s="57"/>
      <c r="HN122" s="57"/>
      <c r="HO122" s="57"/>
      <c r="HP122" s="57"/>
      <c r="HQ122" s="57"/>
      <c r="HR122" s="57"/>
      <c r="HS122" s="57"/>
      <c r="HT122" s="57"/>
      <c r="HU122" s="57"/>
      <c r="HV122" s="57"/>
      <c r="HW122" s="57"/>
      <c r="HX122" s="57"/>
      <c r="HY122" s="57"/>
      <c r="HZ122" s="57"/>
      <c r="IA122" s="57"/>
      <c r="IB122" s="57"/>
      <c r="IC122" s="57"/>
      <c r="ID122" s="57"/>
      <c r="IE122" s="57"/>
      <c r="IF122" s="57"/>
      <c r="IG122" s="57"/>
      <c r="IH122" s="57"/>
      <c r="II122" s="57"/>
      <c r="IJ122" s="57"/>
      <c r="IK122" s="57"/>
      <c r="IL122" s="57"/>
      <c r="IM122" s="57"/>
      <c r="IN122" s="57"/>
      <c r="IO122" s="57"/>
      <c r="IP122" s="57"/>
      <c r="IQ122" s="57"/>
    </row>
    <row r="123" spans="1:251" s="10" customFormat="1" ht="22.5">
      <c r="A123" s="32">
        <v>8</v>
      </c>
      <c r="B123" s="33" t="s">
        <v>90</v>
      </c>
      <c r="C123" s="48" t="s">
        <v>67</v>
      </c>
      <c r="D123" s="41" t="s">
        <v>91</v>
      </c>
      <c r="E123" s="24"/>
      <c r="F123" s="31">
        <v>10</v>
      </c>
      <c r="G123" s="48">
        <v>15</v>
      </c>
      <c r="H123" s="48">
        <v>1</v>
      </c>
      <c r="I123" s="59">
        <f t="shared" si="3"/>
        <v>160</v>
      </c>
      <c r="J123" s="48">
        <v>5</v>
      </c>
      <c r="K123" s="59">
        <f t="shared" si="4"/>
        <v>50</v>
      </c>
      <c r="L123" s="60">
        <f t="shared" si="5"/>
        <v>210</v>
      </c>
      <c r="M123" s="63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FX123" s="57"/>
      <c r="FY123" s="57"/>
      <c r="FZ123" s="57"/>
      <c r="GA123" s="57"/>
      <c r="GB123" s="57"/>
      <c r="GC123" s="57"/>
      <c r="GD123" s="57"/>
      <c r="GE123" s="57"/>
      <c r="GF123" s="57"/>
      <c r="GG123" s="57"/>
      <c r="GH123" s="57"/>
      <c r="GI123" s="57"/>
      <c r="GJ123" s="57"/>
      <c r="GK123" s="57"/>
      <c r="GL123" s="57"/>
      <c r="GM123" s="57"/>
      <c r="GN123" s="57"/>
      <c r="GO123" s="57"/>
      <c r="GP123" s="57"/>
      <c r="GQ123" s="57"/>
      <c r="GR123" s="57"/>
      <c r="GS123" s="57"/>
      <c r="GT123" s="57"/>
      <c r="GU123" s="57"/>
      <c r="GV123" s="57"/>
      <c r="GW123" s="57"/>
      <c r="GX123" s="57"/>
      <c r="GY123" s="57"/>
      <c r="GZ123" s="57"/>
      <c r="HA123" s="57"/>
      <c r="HB123" s="57"/>
      <c r="HC123" s="57"/>
      <c r="HD123" s="57"/>
      <c r="HE123" s="57"/>
      <c r="HF123" s="57"/>
      <c r="HG123" s="57"/>
      <c r="HH123" s="57"/>
      <c r="HI123" s="57"/>
      <c r="HJ123" s="57"/>
      <c r="HK123" s="57"/>
      <c r="HL123" s="57"/>
      <c r="HM123" s="57"/>
      <c r="HN123" s="57"/>
      <c r="HO123" s="57"/>
      <c r="HP123" s="57"/>
      <c r="HQ123" s="57"/>
      <c r="HR123" s="57"/>
      <c r="HS123" s="57"/>
      <c r="HT123" s="57"/>
      <c r="HU123" s="57"/>
      <c r="HV123" s="57"/>
      <c r="HW123" s="57"/>
      <c r="HX123" s="57"/>
      <c r="HY123" s="57"/>
      <c r="HZ123" s="57"/>
      <c r="IA123" s="57"/>
      <c r="IB123" s="57"/>
      <c r="IC123" s="57"/>
      <c r="ID123" s="57"/>
      <c r="IE123" s="57"/>
      <c r="IF123" s="57"/>
      <c r="IG123" s="57"/>
      <c r="IH123" s="57"/>
      <c r="II123" s="57"/>
      <c r="IJ123" s="57"/>
      <c r="IK123" s="57"/>
      <c r="IL123" s="57"/>
      <c r="IM123" s="57"/>
      <c r="IN123" s="57"/>
      <c r="IO123" s="57"/>
      <c r="IP123" s="57"/>
      <c r="IQ123" s="57"/>
    </row>
    <row r="124" spans="1:251" s="11" customFormat="1" ht="15" customHeight="1">
      <c r="A124" s="32">
        <v>9</v>
      </c>
      <c r="B124" s="29" t="s">
        <v>106</v>
      </c>
      <c r="C124" s="32" t="s">
        <v>56</v>
      </c>
      <c r="D124" s="29" t="s">
        <v>70</v>
      </c>
      <c r="E124" s="24">
        <v>0.04</v>
      </c>
      <c r="F124" s="31">
        <v>5</v>
      </c>
      <c r="G124" s="32">
        <v>40</v>
      </c>
      <c r="H124" s="32">
        <v>10</v>
      </c>
      <c r="I124" s="59">
        <f t="shared" si="3"/>
        <v>258</v>
      </c>
      <c r="J124" s="32">
        <v>40</v>
      </c>
      <c r="K124" s="59">
        <f t="shared" si="4"/>
        <v>200</v>
      </c>
      <c r="L124" s="60">
        <f t="shared" si="5"/>
        <v>458</v>
      </c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  <c r="FM124" s="72"/>
      <c r="FN124" s="72"/>
      <c r="FO124" s="72"/>
      <c r="FP124" s="72"/>
      <c r="FQ124" s="72"/>
      <c r="FR124" s="72"/>
      <c r="FS124" s="72"/>
      <c r="FT124" s="72"/>
      <c r="FU124" s="72"/>
      <c r="FV124" s="72"/>
      <c r="FW124" s="72"/>
      <c r="FX124" s="72"/>
      <c r="FY124" s="72"/>
      <c r="FZ124" s="72"/>
      <c r="GA124" s="72"/>
      <c r="GB124" s="72"/>
      <c r="GC124" s="72"/>
      <c r="GD124" s="72"/>
      <c r="GE124" s="72"/>
      <c r="GF124" s="72"/>
      <c r="GG124" s="72"/>
      <c r="GH124" s="72"/>
      <c r="GI124" s="72"/>
      <c r="GJ124" s="72"/>
      <c r="GK124" s="72"/>
      <c r="GL124" s="72"/>
      <c r="GM124" s="72"/>
      <c r="GN124" s="72"/>
      <c r="GO124" s="72"/>
      <c r="GP124" s="72"/>
      <c r="GQ124" s="72"/>
      <c r="GR124" s="72"/>
      <c r="GS124" s="72"/>
      <c r="GT124" s="72"/>
      <c r="GU124" s="72"/>
      <c r="GV124" s="72"/>
      <c r="GW124" s="72"/>
      <c r="GX124" s="72"/>
      <c r="GY124" s="72"/>
      <c r="GZ124" s="72"/>
      <c r="HA124" s="72"/>
      <c r="HB124" s="72"/>
      <c r="HC124" s="72"/>
      <c r="HD124" s="72"/>
      <c r="HE124" s="72"/>
      <c r="HF124" s="72"/>
      <c r="HG124" s="72"/>
      <c r="HH124" s="72"/>
      <c r="HI124" s="72"/>
      <c r="HJ124" s="72"/>
      <c r="HK124" s="72"/>
      <c r="HL124" s="72"/>
      <c r="HM124" s="72"/>
      <c r="HN124" s="72"/>
      <c r="HO124" s="72"/>
      <c r="HP124" s="72"/>
      <c r="HQ124" s="72"/>
      <c r="HR124" s="72"/>
      <c r="HS124" s="72"/>
      <c r="HT124" s="72"/>
      <c r="HU124" s="72"/>
      <c r="HV124" s="72"/>
      <c r="HW124" s="72"/>
      <c r="HX124" s="72"/>
      <c r="HY124" s="72"/>
      <c r="HZ124" s="72"/>
      <c r="IA124" s="72"/>
      <c r="IB124" s="72"/>
      <c r="IC124" s="72"/>
      <c r="ID124" s="72"/>
      <c r="IE124" s="72"/>
      <c r="IF124" s="72"/>
      <c r="IG124" s="72"/>
      <c r="IH124" s="72"/>
      <c r="II124" s="72"/>
      <c r="IJ124" s="72"/>
      <c r="IK124" s="72"/>
      <c r="IL124" s="72"/>
      <c r="IM124" s="72"/>
      <c r="IN124" s="72"/>
      <c r="IO124" s="72"/>
      <c r="IP124" s="72"/>
      <c r="IQ124" s="72"/>
    </row>
    <row r="125" spans="1:12" s="13" customFormat="1" ht="12.75">
      <c r="A125" s="32">
        <v>10</v>
      </c>
      <c r="B125" s="33" t="s">
        <v>93</v>
      </c>
      <c r="C125" s="48" t="s">
        <v>94</v>
      </c>
      <c r="D125" s="29" t="s">
        <v>95</v>
      </c>
      <c r="E125" s="24"/>
      <c r="F125" s="31">
        <v>1</v>
      </c>
      <c r="G125" s="32">
        <v>120</v>
      </c>
      <c r="H125" s="32">
        <v>8</v>
      </c>
      <c r="I125" s="59">
        <f t="shared" si="3"/>
        <v>128</v>
      </c>
      <c r="J125" s="32">
        <v>30</v>
      </c>
      <c r="K125" s="59">
        <f t="shared" si="4"/>
        <v>30</v>
      </c>
      <c r="L125" s="60">
        <f t="shared" si="5"/>
        <v>158</v>
      </c>
    </row>
    <row r="126" spans="1:12" s="13" customFormat="1" ht="12.75">
      <c r="A126" s="32">
        <v>11</v>
      </c>
      <c r="B126" s="36" t="s">
        <v>122</v>
      </c>
      <c r="C126" s="32" t="s">
        <v>123</v>
      </c>
      <c r="D126" s="37" t="s">
        <v>65</v>
      </c>
      <c r="E126" s="24"/>
      <c r="F126" s="31">
        <v>1</v>
      </c>
      <c r="G126" s="38"/>
      <c r="H126" s="32">
        <v>45</v>
      </c>
      <c r="I126" s="59">
        <f t="shared" si="3"/>
        <v>45</v>
      </c>
      <c r="J126" s="32">
        <v>50</v>
      </c>
      <c r="K126" s="59">
        <f t="shared" si="4"/>
        <v>50</v>
      </c>
      <c r="L126" s="60">
        <f t="shared" si="5"/>
        <v>95</v>
      </c>
    </row>
    <row r="127" spans="1:13" s="13" customFormat="1" ht="12.75">
      <c r="A127" s="32">
        <v>12</v>
      </c>
      <c r="B127" s="36" t="s">
        <v>124</v>
      </c>
      <c r="C127" s="32" t="s">
        <v>123</v>
      </c>
      <c r="D127" s="37" t="s">
        <v>65</v>
      </c>
      <c r="E127" s="24"/>
      <c r="F127" s="31">
        <v>1</v>
      </c>
      <c r="G127" s="38"/>
      <c r="H127" s="32">
        <v>10</v>
      </c>
      <c r="I127" s="59">
        <f t="shared" si="3"/>
        <v>10</v>
      </c>
      <c r="J127" s="32">
        <v>35</v>
      </c>
      <c r="K127" s="59">
        <f t="shared" si="4"/>
        <v>35</v>
      </c>
      <c r="L127" s="60">
        <f t="shared" si="5"/>
        <v>45</v>
      </c>
      <c r="M127" s="79"/>
    </row>
    <row r="128" spans="1:12" s="13" customFormat="1" ht="12.75">
      <c r="A128" s="32">
        <v>13</v>
      </c>
      <c r="B128" s="36" t="s">
        <v>125</v>
      </c>
      <c r="C128" s="32" t="s">
        <v>97</v>
      </c>
      <c r="D128" s="37" t="s">
        <v>65</v>
      </c>
      <c r="E128" s="24"/>
      <c r="F128" s="31">
        <v>1</v>
      </c>
      <c r="G128" s="38"/>
      <c r="H128" s="32">
        <v>70</v>
      </c>
      <c r="I128" s="59">
        <f t="shared" si="3"/>
        <v>70</v>
      </c>
      <c r="J128" s="32">
        <v>50</v>
      </c>
      <c r="K128" s="59">
        <f t="shared" si="4"/>
        <v>50</v>
      </c>
      <c r="L128" s="60">
        <f t="shared" si="5"/>
        <v>120</v>
      </c>
    </row>
    <row r="129" spans="1:30" ht="12.75">
      <c r="A129" s="32">
        <v>14</v>
      </c>
      <c r="B129" s="33" t="s">
        <v>126</v>
      </c>
      <c r="C129" s="32" t="s">
        <v>83</v>
      </c>
      <c r="D129" s="29" t="s">
        <v>127</v>
      </c>
      <c r="E129" s="24"/>
      <c r="F129" s="31">
        <v>2</v>
      </c>
      <c r="G129" s="32">
        <v>35</v>
      </c>
      <c r="H129" s="32">
        <v>0</v>
      </c>
      <c r="I129" s="59">
        <f t="shared" si="3"/>
        <v>70</v>
      </c>
      <c r="J129" s="32">
        <v>5</v>
      </c>
      <c r="K129" s="59">
        <f t="shared" si="4"/>
        <v>10</v>
      </c>
      <c r="L129" s="60">
        <f t="shared" si="5"/>
        <v>80</v>
      </c>
      <c r="AB129" s="13"/>
      <c r="AC129" s="13"/>
      <c r="AD129" s="13"/>
    </row>
    <row r="130" spans="1:30" ht="22.5">
      <c r="A130" s="32">
        <v>15</v>
      </c>
      <c r="B130" s="29" t="s">
        <v>128</v>
      </c>
      <c r="C130" s="32" t="s">
        <v>123</v>
      </c>
      <c r="D130" s="29" t="s">
        <v>129</v>
      </c>
      <c r="E130" s="24"/>
      <c r="F130" s="31">
        <v>1</v>
      </c>
      <c r="G130" s="32">
        <v>0</v>
      </c>
      <c r="H130" s="32">
        <v>10</v>
      </c>
      <c r="I130" s="59">
        <f t="shared" si="3"/>
        <v>10</v>
      </c>
      <c r="J130" s="32">
        <v>50</v>
      </c>
      <c r="K130" s="59">
        <f t="shared" si="4"/>
        <v>50</v>
      </c>
      <c r="L130" s="60">
        <f t="shared" si="5"/>
        <v>60</v>
      </c>
      <c r="AB130" s="13"/>
      <c r="AC130" s="13"/>
      <c r="AD130" s="13"/>
    </row>
    <row r="131" spans="1:30" s="14" customFormat="1" ht="12.75">
      <c r="A131" s="109" t="s">
        <v>131</v>
      </c>
      <c r="B131" s="109"/>
      <c r="C131" s="42"/>
      <c r="D131" s="25"/>
      <c r="E131" s="25"/>
      <c r="F131" s="44"/>
      <c r="G131" s="25"/>
      <c r="H131" s="25"/>
      <c r="I131" s="59">
        <f t="shared" si="3"/>
        <v>0</v>
      </c>
      <c r="J131" s="25"/>
      <c r="K131" s="59">
        <f t="shared" si="4"/>
        <v>0</v>
      </c>
      <c r="L131" s="60">
        <f t="shared" si="5"/>
        <v>0</v>
      </c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ht="22.5">
      <c r="A132" s="32">
        <v>1</v>
      </c>
      <c r="B132" s="33" t="s">
        <v>132</v>
      </c>
      <c r="C132" s="32" t="s">
        <v>56</v>
      </c>
      <c r="D132" s="29" t="s">
        <v>57</v>
      </c>
      <c r="E132" s="24">
        <v>0.04</v>
      </c>
      <c r="F132" s="31">
        <v>4.8</v>
      </c>
      <c r="G132" s="32">
        <v>7</v>
      </c>
      <c r="H132" s="32">
        <v>1</v>
      </c>
      <c r="I132" s="59">
        <f t="shared" si="3"/>
        <v>39.744</v>
      </c>
      <c r="J132" s="32">
        <v>6</v>
      </c>
      <c r="K132" s="59">
        <f t="shared" si="4"/>
        <v>28.799999999999997</v>
      </c>
      <c r="L132" s="60">
        <f t="shared" si="5"/>
        <v>68.544</v>
      </c>
      <c r="AB132" s="13"/>
      <c r="AC132" s="13"/>
      <c r="AD132" s="13"/>
    </row>
    <row r="133" spans="1:30" ht="22.5">
      <c r="A133" s="32">
        <v>2</v>
      </c>
      <c r="B133" s="33" t="s">
        <v>103</v>
      </c>
      <c r="C133" s="32" t="s">
        <v>56</v>
      </c>
      <c r="D133" s="29" t="s">
        <v>59</v>
      </c>
      <c r="E133" s="24">
        <v>0.04</v>
      </c>
      <c r="F133" s="31">
        <v>4.8</v>
      </c>
      <c r="G133" s="32">
        <v>9</v>
      </c>
      <c r="H133" s="32">
        <v>3</v>
      </c>
      <c r="I133" s="59">
        <f t="shared" si="3"/>
        <v>59.327999999999996</v>
      </c>
      <c r="J133" s="32">
        <v>8</v>
      </c>
      <c r="K133" s="59">
        <f t="shared" si="4"/>
        <v>38.4</v>
      </c>
      <c r="L133" s="60">
        <f t="shared" si="5"/>
        <v>97.728</v>
      </c>
      <c r="AB133" s="13"/>
      <c r="AC133" s="13"/>
      <c r="AD133" s="13"/>
    </row>
    <row r="134" spans="1:30" ht="22.5">
      <c r="A134" s="32">
        <v>3</v>
      </c>
      <c r="B134" s="33" t="s">
        <v>133</v>
      </c>
      <c r="C134" s="32" t="s">
        <v>56</v>
      </c>
      <c r="D134" s="29" t="s">
        <v>57</v>
      </c>
      <c r="E134" s="24">
        <v>0.04</v>
      </c>
      <c r="F134" s="31">
        <v>18.4</v>
      </c>
      <c r="G134" s="32">
        <v>7</v>
      </c>
      <c r="H134" s="32">
        <v>1</v>
      </c>
      <c r="I134" s="59">
        <f t="shared" si="3"/>
        <v>152.352</v>
      </c>
      <c r="J134" s="32">
        <v>6</v>
      </c>
      <c r="K134" s="59">
        <f t="shared" si="4"/>
        <v>110.39999999999999</v>
      </c>
      <c r="L134" s="60">
        <f t="shared" si="5"/>
        <v>262.752</v>
      </c>
      <c r="AB134" s="13"/>
      <c r="AC134" s="13"/>
      <c r="AD134" s="13"/>
    </row>
    <row r="135" spans="1:30" ht="22.5">
      <c r="A135" s="32">
        <v>4</v>
      </c>
      <c r="B135" s="33" t="s">
        <v>105</v>
      </c>
      <c r="C135" s="32" t="s">
        <v>56</v>
      </c>
      <c r="D135" s="29" t="s">
        <v>59</v>
      </c>
      <c r="E135" s="24">
        <v>0.04</v>
      </c>
      <c r="F135" s="31">
        <v>18.4</v>
      </c>
      <c r="G135" s="32">
        <v>9</v>
      </c>
      <c r="H135" s="32">
        <v>3</v>
      </c>
      <c r="I135" s="59">
        <f t="shared" si="3"/>
        <v>227.42399999999998</v>
      </c>
      <c r="J135" s="32">
        <v>8</v>
      </c>
      <c r="K135" s="59">
        <f t="shared" si="4"/>
        <v>147.2</v>
      </c>
      <c r="L135" s="60">
        <f t="shared" si="5"/>
        <v>374.62399999999997</v>
      </c>
      <c r="AB135" s="13"/>
      <c r="AC135" s="13"/>
      <c r="AD135" s="13"/>
    </row>
    <row r="136" spans="1:251" s="12" customFormat="1" ht="33.75" customHeight="1">
      <c r="A136" s="32">
        <v>5</v>
      </c>
      <c r="B136" s="33" t="s">
        <v>76</v>
      </c>
      <c r="C136" s="32" t="s">
        <v>56</v>
      </c>
      <c r="D136" s="47" t="s">
        <v>77</v>
      </c>
      <c r="E136" s="24">
        <v>0.04</v>
      </c>
      <c r="F136" s="31">
        <v>6</v>
      </c>
      <c r="G136" s="32">
        <v>25</v>
      </c>
      <c r="H136" s="32">
        <v>2</v>
      </c>
      <c r="I136" s="59">
        <f t="shared" si="3"/>
        <v>168</v>
      </c>
      <c r="J136" s="32">
        <v>6</v>
      </c>
      <c r="K136" s="59">
        <f t="shared" si="4"/>
        <v>36</v>
      </c>
      <c r="L136" s="60">
        <f t="shared" si="5"/>
        <v>204</v>
      </c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  <c r="HN136" s="73"/>
      <c r="HO136" s="73"/>
      <c r="HP136" s="73"/>
      <c r="HQ136" s="73"/>
      <c r="HR136" s="73"/>
      <c r="HS136" s="73"/>
      <c r="HT136" s="73"/>
      <c r="HU136" s="73"/>
      <c r="HV136" s="73"/>
      <c r="HW136" s="73"/>
      <c r="HX136" s="73"/>
      <c r="HY136" s="73"/>
      <c r="HZ136" s="73"/>
      <c r="IA136" s="73"/>
      <c r="IB136" s="73"/>
      <c r="IC136" s="73"/>
      <c r="ID136" s="73"/>
      <c r="IE136" s="73"/>
      <c r="IF136" s="73"/>
      <c r="IG136" s="73"/>
      <c r="IH136" s="73"/>
      <c r="II136" s="73"/>
      <c r="IJ136" s="73"/>
      <c r="IK136" s="73"/>
      <c r="IL136" s="73"/>
      <c r="IM136" s="73"/>
      <c r="IN136" s="73"/>
      <c r="IO136" s="73"/>
      <c r="IP136" s="73"/>
      <c r="IQ136" s="73"/>
    </row>
    <row r="137" spans="1:30" ht="33.75">
      <c r="A137" s="32">
        <v>6</v>
      </c>
      <c r="B137" s="36" t="s">
        <v>118</v>
      </c>
      <c r="C137" s="32" t="s">
        <v>56</v>
      </c>
      <c r="D137" s="37" t="s">
        <v>79</v>
      </c>
      <c r="E137" s="24">
        <v>0.05</v>
      </c>
      <c r="F137" s="31">
        <v>4.8</v>
      </c>
      <c r="G137" s="38"/>
      <c r="H137" s="32">
        <v>28</v>
      </c>
      <c r="I137" s="59">
        <f t="shared" si="3"/>
        <v>134.4</v>
      </c>
      <c r="J137" s="32">
        <v>35</v>
      </c>
      <c r="K137" s="59">
        <f t="shared" si="4"/>
        <v>168</v>
      </c>
      <c r="L137" s="60">
        <f t="shared" si="5"/>
        <v>302.4</v>
      </c>
      <c r="AB137" s="13"/>
      <c r="AC137" s="13"/>
      <c r="AD137" s="13"/>
    </row>
    <row r="138" spans="1:30" ht="14.25" customHeight="1">
      <c r="A138" s="32">
        <v>7</v>
      </c>
      <c r="B138" s="33" t="s">
        <v>126</v>
      </c>
      <c r="C138" s="32" t="s">
        <v>83</v>
      </c>
      <c r="D138" s="29" t="s">
        <v>127</v>
      </c>
      <c r="E138" s="24"/>
      <c r="F138" s="31">
        <v>1</v>
      </c>
      <c r="G138" s="32">
        <v>35</v>
      </c>
      <c r="H138" s="28">
        <v>2</v>
      </c>
      <c r="I138" s="59">
        <f t="shared" si="3"/>
        <v>37</v>
      </c>
      <c r="J138" s="28">
        <v>5</v>
      </c>
      <c r="K138" s="59">
        <f t="shared" si="4"/>
        <v>5</v>
      </c>
      <c r="L138" s="60">
        <f t="shared" si="5"/>
        <v>42</v>
      </c>
      <c r="AB138" s="13"/>
      <c r="AC138" s="13"/>
      <c r="AD138" s="13"/>
    </row>
    <row r="139" spans="1:30" ht="14.25" customHeight="1">
      <c r="A139" s="32">
        <v>8</v>
      </c>
      <c r="B139" s="33" t="s">
        <v>134</v>
      </c>
      <c r="C139" s="32" t="s">
        <v>56</v>
      </c>
      <c r="D139" s="29" t="s">
        <v>135</v>
      </c>
      <c r="E139" s="24"/>
      <c r="F139" s="31">
        <v>9.6</v>
      </c>
      <c r="G139" s="32">
        <v>350</v>
      </c>
      <c r="H139" s="28"/>
      <c r="I139" s="59">
        <f t="shared" si="3"/>
        <v>3360</v>
      </c>
      <c r="J139" s="28"/>
      <c r="K139" s="59">
        <f t="shared" si="4"/>
        <v>0</v>
      </c>
      <c r="L139" s="60">
        <f t="shared" si="5"/>
        <v>3360</v>
      </c>
      <c r="AB139" s="13"/>
      <c r="AC139" s="13"/>
      <c r="AD139" s="13"/>
    </row>
    <row r="140" spans="1:30" ht="14.25" customHeight="1">
      <c r="A140" s="32">
        <v>9</v>
      </c>
      <c r="B140" s="33" t="s">
        <v>136</v>
      </c>
      <c r="C140" s="32" t="s">
        <v>56</v>
      </c>
      <c r="D140" s="29" t="s">
        <v>137</v>
      </c>
      <c r="E140" s="24"/>
      <c r="F140" s="31">
        <v>6</v>
      </c>
      <c r="G140" s="32">
        <v>200</v>
      </c>
      <c r="H140" s="28"/>
      <c r="I140" s="59">
        <f t="shared" si="3"/>
        <v>1200</v>
      </c>
      <c r="J140" s="28"/>
      <c r="K140" s="59">
        <f t="shared" si="4"/>
        <v>0</v>
      </c>
      <c r="L140" s="60">
        <f t="shared" si="5"/>
        <v>1200</v>
      </c>
      <c r="AB140" s="13"/>
      <c r="AC140" s="13"/>
      <c r="AD140" s="13"/>
    </row>
    <row r="141" spans="1:12" s="13" customFormat="1" ht="14.25" customHeight="1">
      <c r="A141" s="32">
        <v>10</v>
      </c>
      <c r="B141" s="33" t="s">
        <v>138</v>
      </c>
      <c r="C141" s="32" t="s">
        <v>97</v>
      </c>
      <c r="D141" s="29" t="s">
        <v>100</v>
      </c>
      <c r="E141" s="24"/>
      <c r="F141" s="31">
        <v>1</v>
      </c>
      <c r="G141" s="32"/>
      <c r="H141" s="32"/>
      <c r="I141" s="59">
        <f t="shared" si="3"/>
        <v>0</v>
      </c>
      <c r="J141" s="32"/>
      <c r="K141" s="59">
        <f t="shared" si="4"/>
        <v>0</v>
      </c>
      <c r="L141" s="60">
        <f t="shared" si="5"/>
        <v>0</v>
      </c>
    </row>
    <row r="142" spans="1:30" ht="12.75">
      <c r="A142" s="109" t="s">
        <v>139</v>
      </c>
      <c r="B142" s="109"/>
      <c r="C142" s="109"/>
      <c r="D142" s="25"/>
      <c r="E142" s="25"/>
      <c r="F142" s="44"/>
      <c r="G142" s="25"/>
      <c r="H142" s="25"/>
      <c r="I142" s="59">
        <f t="shared" si="3"/>
        <v>0</v>
      </c>
      <c r="J142" s="25"/>
      <c r="K142" s="59">
        <f t="shared" si="4"/>
        <v>0</v>
      </c>
      <c r="L142" s="60">
        <f t="shared" si="5"/>
        <v>0</v>
      </c>
      <c r="AB142" s="13"/>
      <c r="AC142" s="13"/>
      <c r="AD142" s="13"/>
    </row>
    <row r="143" spans="1:12" s="13" customFormat="1" ht="12.75">
      <c r="A143" s="32">
        <v>1</v>
      </c>
      <c r="B143" s="33" t="s">
        <v>140</v>
      </c>
      <c r="C143" s="32" t="s">
        <v>67</v>
      </c>
      <c r="D143" s="29" t="s">
        <v>141</v>
      </c>
      <c r="E143" s="24"/>
      <c r="F143" s="31">
        <v>60</v>
      </c>
      <c r="G143" s="32">
        <v>25</v>
      </c>
      <c r="H143" s="32">
        <v>1</v>
      </c>
      <c r="I143" s="59">
        <f t="shared" si="3"/>
        <v>1560</v>
      </c>
      <c r="J143" s="32">
        <v>2</v>
      </c>
      <c r="K143" s="59">
        <f t="shared" si="4"/>
        <v>120</v>
      </c>
      <c r="L143" s="60">
        <f t="shared" si="5"/>
        <v>1680</v>
      </c>
    </row>
    <row r="144" spans="1:30" ht="12.75">
      <c r="A144" s="32">
        <v>2</v>
      </c>
      <c r="B144" s="33" t="s">
        <v>142</v>
      </c>
      <c r="C144" s="32" t="s">
        <v>97</v>
      </c>
      <c r="D144" s="29" t="s">
        <v>143</v>
      </c>
      <c r="E144" s="24"/>
      <c r="F144" s="31">
        <v>2</v>
      </c>
      <c r="G144" s="32">
        <v>250</v>
      </c>
      <c r="H144" s="32">
        <v>50</v>
      </c>
      <c r="I144" s="59">
        <f t="shared" si="3"/>
        <v>600</v>
      </c>
      <c r="J144" s="32">
        <v>50</v>
      </c>
      <c r="K144" s="59">
        <f t="shared" si="4"/>
        <v>100</v>
      </c>
      <c r="L144" s="60">
        <f t="shared" si="5"/>
        <v>700</v>
      </c>
      <c r="AB144" s="13"/>
      <c r="AC144" s="13"/>
      <c r="AD144" s="13"/>
    </row>
    <row r="145" spans="1:30" ht="22.5">
      <c r="A145" s="32">
        <v>3</v>
      </c>
      <c r="B145" s="33" t="s">
        <v>144</v>
      </c>
      <c r="C145" s="32" t="s">
        <v>67</v>
      </c>
      <c r="D145" s="29" t="s">
        <v>145</v>
      </c>
      <c r="E145" s="46">
        <v>0.05</v>
      </c>
      <c r="F145" s="31">
        <v>400</v>
      </c>
      <c r="G145" s="80">
        <v>2.5</v>
      </c>
      <c r="H145" s="32">
        <v>0.5</v>
      </c>
      <c r="I145" s="59">
        <f t="shared" si="3"/>
        <v>1250</v>
      </c>
      <c r="J145" s="32">
        <v>1</v>
      </c>
      <c r="K145" s="59">
        <f t="shared" si="4"/>
        <v>400</v>
      </c>
      <c r="L145" s="60">
        <f t="shared" si="5"/>
        <v>1650</v>
      </c>
      <c r="AB145" s="13"/>
      <c r="AC145" s="13"/>
      <c r="AD145" s="13"/>
    </row>
    <row r="146" spans="1:30" ht="22.5">
      <c r="A146" s="32">
        <v>4</v>
      </c>
      <c r="B146" s="33" t="s">
        <v>146</v>
      </c>
      <c r="C146" s="32" t="s">
        <v>67</v>
      </c>
      <c r="D146" s="29" t="s">
        <v>145</v>
      </c>
      <c r="E146" s="46">
        <v>0.05</v>
      </c>
      <c r="F146" s="31">
        <v>300</v>
      </c>
      <c r="G146" s="80">
        <v>1.66</v>
      </c>
      <c r="H146" s="32">
        <v>0.5</v>
      </c>
      <c r="I146" s="59">
        <f t="shared" si="3"/>
        <v>672.9</v>
      </c>
      <c r="J146" s="32">
        <v>1</v>
      </c>
      <c r="K146" s="59">
        <f t="shared" si="4"/>
        <v>300</v>
      </c>
      <c r="L146" s="60">
        <f t="shared" si="5"/>
        <v>972.9</v>
      </c>
      <c r="AB146" s="13"/>
      <c r="AC146" s="13"/>
      <c r="AD146" s="13"/>
    </row>
    <row r="147" spans="1:30" ht="12.75">
      <c r="A147" s="32">
        <v>5</v>
      </c>
      <c r="B147" s="33" t="s">
        <v>147</v>
      </c>
      <c r="C147" s="32" t="s">
        <v>67</v>
      </c>
      <c r="D147" s="29" t="s">
        <v>148</v>
      </c>
      <c r="E147" s="46">
        <v>0.05</v>
      </c>
      <c r="F147" s="31">
        <v>45</v>
      </c>
      <c r="G147" s="80">
        <v>6</v>
      </c>
      <c r="H147" s="32">
        <v>0.5</v>
      </c>
      <c r="I147" s="59">
        <f t="shared" si="3"/>
        <v>306.00000000000006</v>
      </c>
      <c r="J147" s="32">
        <v>1</v>
      </c>
      <c r="K147" s="59">
        <f t="shared" si="4"/>
        <v>45</v>
      </c>
      <c r="L147" s="60">
        <f t="shared" si="5"/>
        <v>351.00000000000006</v>
      </c>
      <c r="AB147" s="13"/>
      <c r="AC147" s="13"/>
      <c r="AD147" s="13"/>
    </row>
    <row r="148" spans="1:30" ht="22.5">
      <c r="A148" s="32">
        <v>6</v>
      </c>
      <c r="B148" s="33" t="s">
        <v>149</v>
      </c>
      <c r="C148" s="32" t="s">
        <v>67</v>
      </c>
      <c r="D148" s="29" t="s">
        <v>150</v>
      </c>
      <c r="E148" s="46">
        <v>0.05</v>
      </c>
      <c r="F148" s="31">
        <v>30</v>
      </c>
      <c r="G148" s="80">
        <v>1.68</v>
      </c>
      <c r="H148" s="32">
        <v>0.5</v>
      </c>
      <c r="I148" s="59">
        <f t="shared" si="3"/>
        <v>67.92</v>
      </c>
      <c r="J148" s="32">
        <v>1</v>
      </c>
      <c r="K148" s="59">
        <f t="shared" si="4"/>
        <v>30</v>
      </c>
      <c r="L148" s="60">
        <f t="shared" si="5"/>
        <v>97.92</v>
      </c>
      <c r="AB148" s="13"/>
      <c r="AC148" s="13"/>
      <c r="AD148" s="13"/>
    </row>
    <row r="149" spans="1:30" ht="22.5">
      <c r="A149" s="32">
        <v>7</v>
      </c>
      <c r="B149" s="33" t="s">
        <v>151</v>
      </c>
      <c r="C149" s="32" t="s">
        <v>67</v>
      </c>
      <c r="D149" s="29" t="s">
        <v>152</v>
      </c>
      <c r="E149" s="46">
        <v>0.05</v>
      </c>
      <c r="F149" s="31">
        <v>60</v>
      </c>
      <c r="G149" s="80">
        <v>3</v>
      </c>
      <c r="H149" s="32">
        <v>0.5</v>
      </c>
      <c r="I149" s="59">
        <f t="shared" si="3"/>
        <v>219.00000000000003</v>
      </c>
      <c r="J149" s="32">
        <v>1</v>
      </c>
      <c r="K149" s="59">
        <f t="shared" si="4"/>
        <v>60</v>
      </c>
      <c r="L149" s="60">
        <f t="shared" si="5"/>
        <v>279</v>
      </c>
      <c r="AB149" s="13"/>
      <c r="AC149" s="13"/>
      <c r="AD149" s="13"/>
    </row>
    <row r="150" spans="1:30" ht="12.75">
      <c r="A150" s="32">
        <v>8</v>
      </c>
      <c r="B150" s="33" t="s">
        <v>153</v>
      </c>
      <c r="C150" s="32" t="s">
        <v>154</v>
      </c>
      <c r="D150" s="122" t="s">
        <v>155</v>
      </c>
      <c r="E150" s="24"/>
      <c r="F150" s="31">
        <v>40</v>
      </c>
      <c r="G150" s="32">
        <v>18</v>
      </c>
      <c r="H150" s="32">
        <v>1</v>
      </c>
      <c r="I150" s="59">
        <f t="shared" si="3"/>
        <v>760</v>
      </c>
      <c r="J150" s="80">
        <v>3</v>
      </c>
      <c r="K150" s="59">
        <f t="shared" si="4"/>
        <v>120</v>
      </c>
      <c r="L150" s="60">
        <f t="shared" si="5"/>
        <v>880</v>
      </c>
      <c r="AB150" s="13"/>
      <c r="AC150" s="13"/>
      <c r="AD150" s="13"/>
    </row>
    <row r="151" spans="1:30" ht="12.75">
      <c r="A151" s="32">
        <v>9</v>
      </c>
      <c r="B151" s="33" t="s">
        <v>156</v>
      </c>
      <c r="C151" s="32" t="s">
        <v>154</v>
      </c>
      <c r="D151" s="122"/>
      <c r="E151" s="24"/>
      <c r="F151" s="31">
        <v>20</v>
      </c>
      <c r="G151" s="32">
        <v>32</v>
      </c>
      <c r="H151" s="32">
        <v>1</v>
      </c>
      <c r="I151" s="59">
        <f t="shared" si="3"/>
        <v>660</v>
      </c>
      <c r="J151" s="32">
        <v>3</v>
      </c>
      <c r="K151" s="59">
        <f t="shared" si="4"/>
        <v>60</v>
      </c>
      <c r="L151" s="60">
        <f t="shared" si="5"/>
        <v>720</v>
      </c>
      <c r="AB151" s="13"/>
      <c r="AC151" s="13"/>
      <c r="AD151" s="13"/>
    </row>
    <row r="152" spans="1:30" ht="12.75">
      <c r="A152" s="32">
        <v>10</v>
      </c>
      <c r="B152" s="33" t="s">
        <v>157</v>
      </c>
      <c r="C152" s="32" t="s">
        <v>67</v>
      </c>
      <c r="D152" s="47" t="s">
        <v>158</v>
      </c>
      <c r="E152" s="46">
        <v>0.05</v>
      </c>
      <c r="F152" s="31">
        <v>120</v>
      </c>
      <c r="G152" s="32">
        <v>2</v>
      </c>
      <c r="H152" s="32">
        <v>0.5</v>
      </c>
      <c r="I152" s="59">
        <f t="shared" si="3"/>
        <v>312</v>
      </c>
      <c r="J152" s="80">
        <v>4</v>
      </c>
      <c r="K152" s="59">
        <f t="shared" si="4"/>
        <v>480</v>
      </c>
      <c r="L152" s="60">
        <f t="shared" si="5"/>
        <v>792</v>
      </c>
      <c r="AB152" s="13"/>
      <c r="AC152" s="13"/>
      <c r="AD152" s="13"/>
    </row>
    <row r="153" spans="1:30" ht="12.75">
      <c r="A153" s="32">
        <v>11</v>
      </c>
      <c r="B153" s="33" t="s">
        <v>159</v>
      </c>
      <c r="C153" s="32"/>
      <c r="D153" s="47" t="s">
        <v>160</v>
      </c>
      <c r="E153" s="46">
        <v>0.05</v>
      </c>
      <c r="F153" s="31">
        <v>90</v>
      </c>
      <c r="G153" s="32"/>
      <c r="H153" s="32">
        <v>0.8</v>
      </c>
      <c r="I153" s="59">
        <f t="shared" si="3"/>
        <v>72</v>
      </c>
      <c r="J153" s="80">
        <v>1</v>
      </c>
      <c r="K153" s="59">
        <f t="shared" si="4"/>
        <v>90</v>
      </c>
      <c r="L153" s="60">
        <f t="shared" si="5"/>
        <v>162</v>
      </c>
      <c r="AB153" s="13"/>
      <c r="AC153" s="13"/>
      <c r="AD153" s="13"/>
    </row>
    <row r="154" spans="1:30" ht="12.75">
      <c r="A154" s="32">
        <v>12</v>
      </c>
      <c r="B154" s="33" t="s">
        <v>161</v>
      </c>
      <c r="C154" s="32" t="s">
        <v>154</v>
      </c>
      <c r="D154" s="33" t="s">
        <v>162</v>
      </c>
      <c r="E154" s="24"/>
      <c r="F154" s="31">
        <v>60</v>
      </c>
      <c r="G154" s="32">
        <v>2</v>
      </c>
      <c r="H154" s="32">
        <v>0</v>
      </c>
      <c r="I154" s="59">
        <f t="shared" si="3"/>
        <v>120</v>
      </c>
      <c r="J154" s="80">
        <v>2</v>
      </c>
      <c r="K154" s="59">
        <f t="shared" si="4"/>
        <v>120</v>
      </c>
      <c r="L154" s="60">
        <f t="shared" si="5"/>
        <v>240</v>
      </c>
      <c r="AB154" s="13"/>
      <c r="AC154" s="13"/>
      <c r="AD154" s="13"/>
    </row>
    <row r="155" spans="1:30" ht="12.75">
      <c r="A155" s="32">
        <v>13</v>
      </c>
      <c r="B155" s="29" t="s">
        <v>163</v>
      </c>
      <c r="C155" s="32" t="s">
        <v>97</v>
      </c>
      <c r="D155" s="33" t="s">
        <v>164</v>
      </c>
      <c r="E155" s="24"/>
      <c r="F155" s="31">
        <v>1</v>
      </c>
      <c r="G155" s="32">
        <v>0</v>
      </c>
      <c r="H155" s="32">
        <v>0</v>
      </c>
      <c r="I155" s="59">
        <f t="shared" si="3"/>
        <v>0</v>
      </c>
      <c r="J155" s="80">
        <v>300</v>
      </c>
      <c r="K155" s="59">
        <f t="shared" si="4"/>
        <v>300</v>
      </c>
      <c r="L155" s="60">
        <f t="shared" si="5"/>
        <v>300</v>
      </c>
      <c r="AB155" s="13"/>
      <c r="AC155" s="13"/>
      <c r="AD155" s="13"/>
    </row>
    <row r="156" spans="1:30" ht="12.75">
      <c r="A156" s="32">
        <v>14</v>
      </c>
      <c r="B156" s="29" t="s">
        <v>165</v>
      </c>
      <c r="C156" s="32" t="s">
        <v>166</v>
      </c>
      <c r="D156" s="29" t="s">
        <v>167</v>
      </c>
      <c r="E156" s="24"/>
      <c r="F156" s="31">
        <v>1</v>
      </c>
      <c r="G156" s="32">
        <v>0</v>
      </c>
      <c r="H156" s="32">
        <v>40</v>
      </c>
      <c r="I156" s="59">
        <f t="shared" si="3"/>
        <v>40</v>
      </c>
      <c r="J156" s="32">
        <v>20</v>
      </c>
      <c r="K156" s="59">
        <f t="shared" si="4"/>
        <v>20</v>
      </c>
      <c r="L156" s="60">
        <f t="shared" si="5"/>
        <v>60</v>
      </c>
      <c r="AB156" s="13"/>
      <c r="AC156" s="13"/>
      <c r="AD156" s="13"/>
    </row>
    <row r="157" spans="1:30" ht="22.5">
      <c r="A157" s="32">
        <v>15</v>
      </c>
      <c r="B157" s="33" t="s">
        <v>168</v>
      </c>
      <c r="C157" s="32" t="s">
        <v>97</v>
      </c>
      <c r="D157" s="29" t="s">
        <v>169</v>
      </c>
      <c r="E157" s="24"/>
      <c r="F157" s="31">
        <v>3</v>
      </c>
      <c r="G157" s="32">
        <v>60</v>
      </c>
      <c r="H157" s="32">
        <v>20</v>
      </c>
      <c r="I157" s="59">
        <f t="shared" si="3"/>
        <v>240</v>
      </c>
      <c r="J157" s="32">
        <v>35</v>
      </c>
      <c r="K157" s="59">
        <f t="shared" si="4"/>
        <v>105</v>
      </c>
      <c r="L157" s="60">
        <f t="shared" si="5"/>
        <v>345</v>
      </c>
      <c r="AB157" s="13"/>
      <c r="AC157" s="13"/>
      <c r="AD157" s="13"/>
    </row>
    <row r="158" spans="1:30" ht="12.75">
      <c r="A158" s="32">
        <v>16</v>
      </c>
      <c r="B158" s="29" t="s">
        <v>170</v>
      </c>
      <c r="C158" s="32" t="s">
        <v>171</v>
      </c>
      <c r="D158" s="33" t="s">
        <v>172</v>
      </c>
      <c r="E158" s="24"/>
      <c r="F158" s="31">
        <v>11.3</v>
      </c>
      <c r="G158" s="32">
        <v>0</v>
      </c>
      <c r="H158" s="32">
        <v>2</v>
      </c>
      <c r="I158" s="59">
        <f t="shared" si="3"/>
        <v>22.6</v>
      </c>
      <c r="J158" s="32">
        <v>30</v>
      </c>
      <c r="K158" s="59">
        <f t="shared" si="4"/>
        <v>339</v>
      </c>
      <c r="L158" s="60">
        <f t="shared" si="5"/>
        <v>361.6</v>
      </c>
      <c r="AB158" s="13"/>
      <c r="AC158" s="13"/>
      <c r="AD158" s="13"/>
    </row>
    <row r="159" spans="1:30" ht="12.75">
      <c r="A159" s="32">
        <v>17</v>
      </c>
      <c r="B159" s="29" t="s">
        <v>173</v>
      </c>
      <c r="C159" s="32" t="s">
        <v>171</v>
      </c>
      <c r="D159" s="33" t="s">
        <v>174</v>
      </c>
      <c r="E159" s="24">
        <v>0.05</v>
      </c>
      <c r="F159" s="31">
        <v>14.5</v>
      </c>
      <c r="G159" s="32">
        <v>60</v>
      </c>
      <c r="H159" s="32">
        <v>20</v>
      </c>
      <c r="I159" s="59">
        <f t="shared" si="3"/>
        <v>1203.5</v>
      </c>
      <c r="J159" s="32">
        <v>30</v>
      </c>
      <c r="K159" s="59">
        <f t="shared" si="4"/>
        <v>435</v>
      </c>
      <c r="L159" s="60">
        <f t="shared" si="5"/>
        <v>1638.5</v>
      </c>
      <c r="AB159" s="13"/>
      <c r="AC159" s="13"/>
      <c r="AD159" s="13"/>
    </row>
    <row r="160" spans="1:30" ht="33.75">
      <c r="A160" s="32">
        <v>18</v>
      </c>
      <c r="B160" s="29" t="s">
        <v>175</v>
      </c>
      <c r="C160" s="32" t="s">
        <v>67</v>
      </c>
      <c r="D160" s="33" t="s">
        <v>176</v>
      </c>
      <c r="E160" s="24"/>
      <c r="F160" s="31">
        <v>40</v>
      </c>
      <c r="G160" s="32">
        <v>0</v>
      </c>
      <c r="H160" s="32">
        <v>2</v>
      </c>
      <c r="I160" s="59">
        <f t="shared" si="3"/>
        <v>80</v>
      </c>
      <c r="J160" s="32">
        <v>16</v>
      </c>
      <c r="K160" s="59">
        <f t="shared" si="4"/>
        <v>640</v>
      </c>
      <c r="L160" s="60">
        <f t="shared" si="5"/>
        <v>720</v>
      </c>
      <c r="AB160" s="13"/>
      <c r="AC160" s="13"/>
      <c r="AD160" s="13"/>
    </row>
    <row r="161" spans="1:30" ht="12.75">
      <c r="A161" s="32">
        <v>19</v>
      </c>
      <c r="B161" s="81" t="s">
        <v>177</v>
      </c>
      <c r="C161" s="32" t="s">
        <v>166</v>
      </c>
      <c r="D161" s="29" t="s">
        <v>178</v>
      </c>
      <c r="E161" s="24"/>
      <c r="F161" s="31">
        <v>2</v>
      </c>
      <c r="G161" s="32">
        <v>100</v>
      </c>
      <c r="H161" s="32">
        <v>20</v>
      </c>
      <c r="I161" s="59">
        <f t="shared" si="3"/>
        <v>240</v>
      </c>
      <c r="J161" s="32">
        <v>20</v>
      </c>
      <c r="K161" s="59">
        <f t="shared" si="4"/>
        <v>40</v>
      </c>
      <c r="L161" s="60">
        <f t="shared" si="5"/>
        <v>280</v>
      </c>
      <c r="AB161" s="13"/>
      <c r="AC161" s="13"/>
      <c r="AD161" s="13"/>
    </row>
    <row r="162" spans="1:30" ht="12.75">
      <c r="A162" s="32">
        <v>20</v>
      </c>
      <c r="B162" s="29" t="s">
        <v>179</v>
      </c>
      <c r="C162" s="32" t="s">
        <v>154</v>
      </c>
      <c r="D162" s="33" t="s">
        <v>180</v>
      </c>
      <c r="E162" s="24"/>
      <c r="F162" s="31">
        <v>4</v>
      </c>
      <c r="G162" s="32"/>
      <c r="H162" s="32"/>
      <c r="I162" s="59">
        <f t="shared" si="3"/>
        <v>0</v>
      </c>
      <c r="J162" s="32">
        <v>25</v>
      </c>
      <c r="K162" s="59">
        <f t="shared" si="4"/>
        <v>100</v>
      </c>
      <c r="L162" s="60">
        <f t="shared" si="5"/>
        <v>100</v>
      </c>
      <c r="AB162" s="13"/>
      <c r="AC162" s="13"/>
      <c r="AD162" s="13"/>
    </row>
    <row r="163" spans="1:30" ht="12.75">
      <c r="A163" s="32">
        <v>21</v>
      </c>
      <c r="B163" s="29" t="s">
        <v>181</v>
      </c>
      <c r="C163" s="32" t="s">
        <v>97</v>
      </c>
      <c r="D163" s="29" t="s">
        <v>182</v>
      </c>
      <c r="E163" s="24"/>
      <c r="F163" s="31">
        <v>1</v>
      </c>
      <c r="G163" s="32"/>
      <c r="H163" s="32">
        <v>0</v>
      </c>
      <c r="I163" s="59">
        <f t="shared" si="3"/>
        <v>0</v>
      </c>
      <c r="J163" s="32">
        <v>500</v>
      </c>
      <c r="K163" s="59">
        <f t="shared" si="4"/>
        <v>500</v>
      </c>
      <c r="L163" s="60">
        <f t="shared" si="5"/>
        <v>500</v>
      </c>
      <c r="AB163" s="13"/>
      <c r="AC163" s="13"/>
      <c r="AD163" s="13"/>
    </row>
    <row r="164" spans="1:30" ht="12.75">
      <c r="A164" s="32">
        <v>22</v>
      </c>
      <c r="B164" s="29" t="s">
        <v>183</v>
      </c>
      <c r="C164" s="32" t="s">
        <v>97</v>
      </c>
      <c r="D164" s="29" t="s">
        <v>184</v>
      </c>
      <c r="E164" s="24"/>
      <c r="F164" s="31">
        <v>1</v>
      </c>
      <c r="G164" s="32">
        <v>120</v>
      </c>
      <c r="H164" s="32">
        <v>0</v>
      </c>
      <c r="I164" s="59">
        <f t="shared" si="3"/>
        <v>120</v>
      </c>
      <c r="J164" s="32">
        <v>350</v>
      </c>
      <c r="K164" s="59">
        <f t="shared" si="4"/>
        <v>350</v>
      </c>
      <c r="L164" s="60">
        <f t="shared" si="5"/>
        <v>470</v>
      </c>
      <c r="AB164" s="13"/>
      <c r="AC164" s="13"/>
      <c r="AD164" s="13"/>
    </row>
    <row r="165" spans="1:30" ht="22.5">
      <c r="A165" s="32">
        <v>23</v>
      </c>
      <c r="B165" s="29" t="s">
        <v>185</v>
      </c>
      <c r="C165" s="32" t="s">
        <v>171</v>
      </c>
      <c r="D165" s="29" t="s">
        <v>186</v>
      </c>
      <c r="E165" s="24"/>
      <c r="F165" s="31">
        <v>70</v>
      </c>
      <c r="G165" s="32">
        <v>4</v>
      </c>
      <c r="H165" s="32">
        <v>0</v>
      </c>
      <c r="I165" s="59">
        <f t="shared" si="3"/>
        <v>280</v>
      </c>
      <c r="J165" s="32">
        <v>2</v>
      </c>
      <c r="K165" s="59">
        <f t="shared" si="4"/>
        <v>140</v>
      </c>
      <c r="L165" s="60">
        <f t="shared" si="5"/>
        <v>420</v>
      </c>
      <c r="AB165" s="13"/>
      <c r="AC165" s="13"/>
      <c r="AD165" s="13"/>
    </row>
    <row r="166" spans="1:12" s="16" customFormat="1" ht="12.75">
      <c r="A166" s="110" t="s">
        <v>187</v>
      </c>
      <c r="B166" s="110"/>
      <c r="C166" s="38"/>
      <c r="D166" s="38"/>
      <c r="E166" s="83"/>
      <c r="F166" s="84"/>
      <c r="G166" s="38"/>
      <c r="H166" s="85"/>
      <c r="I166" s="90">
        <f>SUM(I42:I165)</f>
        <v>32759.864999999998</v>
      </c>
      <c r="J166" s="85"/>
      <c r="K166" s="85">
        <f>SUM(K42:K165)</f>
        <v>16014.899999999998</v>
      </c>
      <c r="L166" s="85">
        <f>SUM(L42:L165)</f>
        <v>48774.765</v>
      </c>
    </row>
    <row r="167" spans="1:249" s="12" customFormat="1" ht="15" customHeight="1">
      <c r="A167" s="28"/>
      <c r="B167" s="86" t="s">
        <v>188</v>
      </c>
      <c r="C167" s="32"/>
      <c r="D167" s="37"/>
      <c r="E167" s="24"/>
      <c r="F167" s="31"/>
      <c r="G167" s="32"/>
      <c r="H167" s="32"/>
      <c r="I167" s="59"/>
      <c r="J167" s="32"/>
      <c r="K167" s="59"/>
      <c r="L167" s="60">
        <f aca="true" t="shared" si="6" ref="L167:L183">I167+K167</f>
        <v>0</v>
      </c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  <c r="GN167" s="73"/>
      <c r="GO167" s="73"/>
      <c r="GP167" s="73"/>
      <c r="GQ167" s="73"/>
      <c r="GR167" s="73"/>
      <c r="GS167" s="73"/>
      <c r="GT167" s="73"/>
      <c r="GU167" s="73"/>
      <c r="GV167" s="73"/>
      <c r="GW167" s="73"/>
      <c r="GX167" s="73"/>
      <c r="GY167" s="73"/>
      <c r="GZ167" s="73"/>
      <c r="HA167" s="73"/>
      <c r="HB167" s="73"/>
      <c r="HC167" s="73"/>
      <c r="HD167" s="73"/>
      <c r="HE167" s="73"/>
      <c r="HF167" s="73"/>
      <c r="HG167" s="73"/>
      <c r="HH167" s="73"/>
      <c r="HI167" s="73"/>
      <c r="HJ167" s="73"/>
      <c r="HK167" s="73"/>
      <c r="HL167" s="73"/>
      <c r="HM167" s="73"/>
      <c r="HN167" s="73"/>
      <c r="HO167" s="73"/>
      <c r="HP167" s="73"/>
      <c r="HQ167" s="73"/>
      <c r="HR167" s="73"/>
      <c r="HS167" s="73"/>
      <c r="HT167" s="73"/>
      <c r="HU167" s="73"/>
      <c r="HV167" s="73"/>
      <c r="HW167" s="73"/>
      <c r="HX167" s="73"/>
      <c r="HY167" s="73"/>
      <c r="HZ167" s="73"/>
      <c r="IA167" s="73"/>
      <c r="IB167" s="73"/>
      <c r="IC167" s="73"/>
      <c r="ID167" s="73"/>
      <c r="IE167" s="73"/>
      <c r="IF167" s="73"/>
      <c r="IG167" s="73"/>
      <c r="IH167" s="73"/>
      <c r="II167" s="73"/>
      <c r="IJ167" s="73"/>
      <c r="IK167" s="73"/>
      <c r="IL167" s="73"/>
      <c r="IM167" s="73"/>
      <c r="IN167" s="73"/>
      <c r="IO167" s="73"/>
    </row>
    <row r="168" spans="1:248" s="10" customFormat="1" ht="34.5" customHeight="1">
      <c r="A168" s="28">
        <v>1</v>
      </c>
      <c r="B168" s="87" t="s">
        <v>189</v>
      </c>
      <c r="C168" s="32" t="s">
        <v>56</v>
      </c>
      <c r="D168" s="37" t="s">
        <v>190</v>
      </c>
      <c r="E168" s="24">
        <v>0.05</v>
      </c>
      <c r="F168" s="31">
        <v>25.6</v>
      </c>
      <c r="G168" s="38">
        <v>100</v>
      </c>
      <c r="H168" s="32"/>
      <c r="I168" s="59">
        <f aca="true" t="shared" si="7" ref="I168:I183">G168*(1+E168)*F168+H168*F168</f>
        <v>2688</v>
      </c>
      <c r="J168" s="32"/>
      <c r="K168" s="59">
        <f>J168*F168</f>
        <v>0</v>
      </c>
      <c r="L168" s="60">
        <f t="shared" si="6"/>
        <v>2688</v>
      </c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/>
      <c r="ES168" s="57"/>
      <c r="ET168" s="57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  <c r="FH168" s="57"/>
      <c r="FI168" s="57"/>
      <c r="FJ168" s="57"/>
      <c r="FK168" s="57"/>
      <c r="FL168" s="57"/>
      <c r="FM168" s="57"/>
      <c r="FN168" s="57"/>
      <c r="FO168" s="57"/>
      <c r="FP168" s="57"/>
      <c r="FQ168" s="57"/>
      <c r="FR168" s="57"/>
      <c r="FS168" s="57"/>
      <c r="FT168" s="57"/>
      <c r="FU168" s="57"/>
      <c r="FV168" s="57"/>
      <c r="FW168" s="57"/>
      <c r="FX168" s="57"/>
      <c r="FY168" s="57"/>
      <c r="FZ168" s="57"/>
      <c r="GA168" s="57"/>
      <c r="GB168" s="57"/>
      <c r="GC168" s="57"/>
      <c r="GD168" s="57"/>
      <c r="GE168" s="57"/>
      <c r="GF168" s="57"/>
      <c r="GG168" s="57"/>
      <c r="GH168" s="57"/>
      <c r="GI168" s="57"/>
      <c r="GJ168" s="57"/>
      <c r="GK168" s="57"/>
      <c r="GL168" s="57"/>
      <c r="GM168" s="57"/>
      <c r="GN168" s="57"/>
      <c r="GO168" s="57"/>
      <c r="GP168" s="57"/>
      <c r="GQ168" s="57"/>
      <c r="GR168" s="57"/>
      <c r="GS168" s="57"/>
      <c r="GT168" s="57"/>
      <c r="GU168" s="57"/>
      <c r="GV168" s="57"/>
      <c r="GW168" s="57"/>
      <c r="GX168" s="57"/>
      <c r="GY168" s="57"/>
      <c r="GZ168" s="57"/>
      <c r="HA168" s="57"/>
      <c r="HB168" s="57"/>
      <c r="HC168" s="57"/>
      <c r="HD168" s="57"/>
      <c r="HE168" s="57"/>
      <c r="HF168" s="57"/>
      <c r="HG168" s="57"/>
      <c r="HH168" s="57"/>
      <c r="HI168" s="57"/>
      <c r="HJ168" s="57"/>
      <c r="HK168" s="57"/>
      <c r="HL168" s="57"/>
      <c r="HM168" s="57"/>
      <c r="HN168" s="57"/>
      <c r="HO168" s="57"/>
      <c r="HP168" s="57"/>
      <c r="HQ168" s="57"/>
      <c r="HR168" s="57"/>
      <c r="HS168" s="57"/>
      <c r="HT168" s="57"/>
      <c r="HU168" s="57"/>
      <c r="HV168" s="57"/>
      <c r="HW168" s="57"/>
      <c r="HX168" s="57"/>
      <c r="HY168" s="57"/>
      <c r="HZ168" s="57"/>
      <c r="IA168" s="57"/>
      <c r="IB168" s="57"/>
      <c r="IC168" s="57"/>
      <c r="ID168" s="57"/>
      <c r="IE168" s="57"/>
      <c r="IF168" s="57"/>
      <c r="IG168" s="57"/>
      <c r="IH168" s="57"/>
      <c r="II168" s="57"/>
      <c r="IJ168" s="57"/>
      <c r="IK168" s="57"/>
      <c r="IL168" s="57"/>
      <c r="IM168" s="57"/>
      <c r="IN168" s="57"/>
    </row>
    <row r="169" spans="1:249" s="12" customFormat="1" ht="33.75">
      <c r="A169" s="28">
        <v>2</v>
      </c>
      <c r="B169" s="86" t="s">
        <v>191</v>
      </c>
      <c r="C169" s="32" t="s">
        <v>56</v>
      </c>
      <c r="D169" s="37" t="s">
        <v>192</v>
      </c>
      <c r="E169" s="24">
        <v>0.05</v>
      </c>
      <c r="F169" s="31">
        <v>5.5</v>
      </c>
      <c r="G169" s="38">
        <v>60</v>
      </c>
      <c r="H169" s="32"/>
      <c r="I169" s="59">
        <f t="shared" si="7"/>
        <v>346.5</v>
      </c>
      <c r="J169" s="32"/>
      <c r="K169" s="59">
        <f aca="true" t="shared" si="8" ref="K169:K179">J169*F169</f>
        <v>0</v>
      </c>
      <c r="L169" s="60">
        <f t="shared" si="6"/>
        <v>346.5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  <c r="GN169" s="73"/>
      <c r="GO169" s="73"/>
      <c r="GP169" s="73"/>
      <c r="GQ169" s="73"/>
      <c r="GR169" s="73"/>
      <c r="GS169" s="73"/>
      <c r="GT169" s="73"/>
      <c r="GU169" s="73"/>
      <c r="GV169" s="73"/>
      <c r="GW169" s="73"/>
      <c r="GX169" s="73"/>
      <c r="GY169" s="73"/>
      <c r="GZ169" s="73"/>
      <c r="HA169" s="73"/>
      <c r="HB169" s="73"/>
      <c r="HC169" s="73"/>
      <c r="HD169" s="73"/>
      <c r="HE169" s="73"/>
      <c r="HF169" s="73"/>
      <c r="HG169" s="73"/>
      <c r="HH169" s="73"/>
      <c r="HI169" s="73"/>
      <c r="HJ169" s="73"/>
      <c r="HK169" s="73"/>
      <c r="HL169" s="73"/>
      <c r="HM169" s="73"/>
      <c r="HN169" s="73"/>
      <c r="HO169" s="73"/>
      <c r="HP169" s="73"/>
      <c r="HQ169" s="73"/>
      <c r="HR169" s="73"/>
      <c r="HS169" s="73"/>
      <c r="HT169" s="73"/>
      <c r="HU169" s="73"/>
      <c r="HV169" s="73"/>
      <c r="HW169" s="73"/>
      <c r="HX169" s="73"/>
      <c r="HY169" s="73"/>
      <c r="HZ169" s="73"/>
      <c r="IA169" s="73"/>
      <c r="IB169" s="73"/>
      <c r="IC169" s="73"/>
      <c r="ID169" s="73"/>
      <c r="IE169" s="73"/>
      <c r="IF169" s="73"/>
      <c r="IG169" s="73"/>
      <c r="IH169" s="73"/>
      <c r="II169" s="73"/>
      <c r="IJ169" s="73"/>
      <c r="IK169" s="73"/>
      <c r="IL169" s="73"/>
      <c r="IM169" s="73"/>
      <c r="IN169" s="73"/>
      <c r="IO169" s="73"/>
    </row>
    <row r="170" spans="1:249" s="12" customFormat="1" ht="33.75">
      <c r="A170" s="28">
        <v>3</v>
      </c>
      <c r="B170" s="86" t="s">
        <v>193</v>
      </c>
      <c r="C170" s="32" t="s">
        <v>56</v>
      </c>
      <c r="D170" s="37" t="s">
        <v>194</v>
      </c>
      <c r="E170" s="24">
        <v>0.05</v>
      </c>
      <c r="F170" s="31">
        <v>24.5</v>
      </c>
      <c r="G170" s="38">
        <v>60</v>
      </c>
      <c r="H170" s="32"/>
      <c r="I170" s="59">
        <f t="shared" si="7"/>
        <v>1543.5</v>
      </c>
      <c r="J170" s="32"/>
      <c r="K170" s="59">
        <f t="shared" si="8"/>
        <v>0</v>
      </c>
      <c r="L170" s="60">
        <f t="shared" si="6"/>
        <v>1543.5</v>
      </c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  <c r="GN170" s="73"/>
      <c r="GO170" s="73"/>
      <c r="GP170" s="73"/>
      <c r="GQ170" s="73"/>
      <c r="GR170" s="73"/>
      <c r="GS170" s="73"/>
      <c r="GT170" s="73"/>
      <c r="GU170" s="73"/>
      <c r="GV170" s="73"/>
      <c r="GW170" s="73"/>
      <c r="GX170" s="73"/>
      <c r="GY170" s="73"/>
      <c r="GZ170" s="73"/>
      <c r="HA170" s="73"/>
      <c r="HB170" s="73"/>
      <c r="HC170" s="73"/>
      <c r="HD170" s="73"/>
      <c r="HE170" s="73"/>
      <c r="HF170" s="73"/>
      <c r="HG170" s="73"/>
      <c r="HH170" s="73"/>
      <c r="HI170" s="73"/>
      <c r="HJ170" s="73"/>
      <c r="HK170" s="73"/>
      <c r="HL170" s="73"/>
      <c r="HM170" s="73"/>
      <c r="HN170" s="73"/>
      <c r="HO170" s="73"/>
      <c r="HP170" s="73"/>
      <c r="HQ170" s="73"/>
      <c r="HR170" s="73"/>
      <c r="HS170" s="73"/>
      <c r="HT170" s="73"/>
      <c r="HU170" s="73"/>
      <c r="HV170" s="73"/>
      <c r="HW170" s="73"/>
      <c r="HX170" s="73"/>
      <c r="HY170" s="73"/>
      <c r="HZ170" s="73"/>
      <c r="IA170" s="73"/>
      <c r="IB170" s="73"/>
      <c r="IC170" s="73"/>
      <c r="ID170" s="73"/>
      <c r="IE170" s="73"/>
      <c r="IF170" s="73"/>
      <c r="IG170" s="73"/>
      <c r="IH170" s="73"/>
      <c r="II170" s="73"/>
      <c r="IJ170" s="73"/>
      <c r="IK170" s="73"/>
      <c r="IL170" s="73"/>
      <c r="IM170" s="73"/>
      <c r="IN170" s="73"/>
      <c r="IO170" s="73"/>
    </row>
    <row r="171" spans="1:249" s="12" customFormat="1" ht="12.75">
      <c r="A171" s="28">
        <v>4</v>
      </c>
      <c r="B171" s="86" t="s">
        <v>195</v>
      </c>
      <c r="C171" s="48" t="s">
        <v>67</v>
      </c>
      <c r="D171" s="37" t="s">
        <v>196</v>
      </c>
      <c r="E171" s="24"/>
      <c r="F171" s="31">
        <v>3.8</v>
      </c>
      <c r="G171" s="49">
        <v>1180</v>
      </c>
      <c r="H171" s="48"/>
      <c r="I171" s="59">
        <f t="shared" si="7"/>
        <v>4484</v>
      </c>
      <c r="J171" s="48"/>
      <c r="K171" s="59">
        <f t="shared" si="8"/>
        <v>0</v>
      </c>
      <c r="L171" s="60">
        <f t="shared" si="6"/>
        <v>4484</v>
      </c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M171" s="73"/>
      <c r="GN171" s="73"/>
      <c r="GO171" s="73"/>
      <c r="GP171" s="73"/>
      <c r="GQ171" s="73"/>
      <c r="GR171" s="73"/>
      <c r="GS171" s="73"/>
      <c r="GT171" s="73"/>
      <c r="GU171" s="73"/>
      <c r="GV171" s="73"/>
      <c r="GW171" s="73"/>
      <c r="GX171" s="73"/>
      <c r="GY171" s="73"/>
      <c r="GZ171" s="73"/>
      <c r="HA171" s="73"/>
      <c r="HB171" s="73"/>
      <c r="HC171" s="73"/>
      <c r="HD171" s="73"/>
      <c r="HE171" s="73"/>
      <c r="HF171" s="73"/>
      <c r="HG171" s="73"/>
      <c r="HH171" s="73"/>
      <c r="HI171" s="73"/>
      <c r="HJ171" s="73"/>
      <c r="HK171" s="73"/>
      <c r="HL171" s="73"/>
      <c r="HM171" s="73"/>
      <c r="HN171" s="73"/>
      <c r="HO171" s="73"/>
      <c r="HP171" s="73"/>
      <c r="HQ171" s="73"/>
      <c r="HR171" s="73"/>
      <c r="HS171" s="73"/>
      <c r="HT171" s="73"/>
      <c r="HU171" s="73"/>
      <c r="HV171" s="73"/>
      <c r="HW171" s="73"/>
      <c r="HX171" s="73"/>
      <c r="HY171" s="73"/>
      <c r="HZ171" s="73"/>
      <c r="IA171" s="73"/>
      <c r="IB171" s="73"/>
      <c r="IC171" s="73"/>
      <c r="ID171" s="73"/>
      <c r="IE171" s="73"/>
      <c r="IF171" s="73"/>
      <c r="IG171" s="73"/>
      <c r="IH171" s="73"/>
      <c r="II171" s="73"/>
      <c r="IJ171" s="73"/>
      <c r="IK171" s="73"/>
      <c r="IL171" s="73"/>
      <c r="IM171" s="73"/>
      <c r="IN171" s="73"/>
      <c r="IO171" s="73"/>
    </row>
    <row r="172" spans="1:249" s="12" customFormat="1" ht="12.75">
      <c r="A172" s="28">
        <v>5</v>
      </c>
      <c r="B172" s="86" t="s">
        <v>197</v>
      </c>
      <c r="C172" s="32" t="s">
        <v>83</v>
      </c>
      <c r="D172" s="29" t="s">
        <v>198</v>
      </c>
      <c r="E172" s="24"/>
      <c r="F172" s="31">
        <v>1</v>
      </c>
      <c r="G172" s="38">
        <v>880</v>
      </c>
      <c r="H172" s="32"/>
      <c r="I172" s="59">
        <f t="shared" si="7"/>
        <v>880</v>
      </c>
      <c r="J172" s="32"/>
      <c r="K172" s="59">
        <f t="shared" si="8"/>
        <v>0</v>
      </c>
      <c r="L172" s="60">
        <f t="shared" si="6"/>
        <v>880</v>
      </c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  <c r="GN172" s="73"/>
      <c r="GO172" s="73"/>
      <c r="GP172" s="73"/>
      <c r="GQ172" s="73"/>
      <c r="GR172" s="73"/>
      <c r="GS172" s="73"/>
      <c r="GT172" s="73"/>
      <c r="GU172" s="73"/>
      <c r="GV172" s="73"/>
      <c r="GW172" s="73"/>
      <c r="GX172" s="73"/>
      <c r="GY172" s="73"/>
      <c r="GZ172" s="73"/>
      <c r="HA172" s="73"/>
      <c r="HB172" s="73"/>
      <c r="HC172" s="73"/>
      <c r="HD172" s="73"/>
      <c r="HE172" s="73"/>
      <c r="HF172" s="73"/>
      <c r="HG172" s="73"/>
      <c r="HH172" s="73"/>
      <c r="HI172" s="73"/>
      <c r="HJ172" s="73"/>
      <c r="HK172" s="73"/>
      <c r="HL172" s="73"/>
      <c r="HM172" s="73"/>
      <c r="HN172" s="73"/>
      <c r="HO172" s="73"/>
      <c r="HP172" s="73"/>
      <c r="HQ172" s="73"/>
      <c r="HR172" s="73"/>
      <c r="HS172" s="73"/>
      <c r="HT172" s="73"/>
      <c r="HU172" s="73"/>
      <c r="HV172" s="73"/>
      <c r="HW172" s="73"/>
      <c r="HX172" s="73"/>
      <c r="HY172" s="73"/>
      <c r="HZ172" s="73"/>
      <c r="IA172" s="73"/>
      <c r="IB172" s="73"/>
      <c r="IC172" s="73"/>
      <c r="ID172" s="73"/>
      <c r="IE172" s="73"/>
      <c r="IF172" s="73"/>
      <c r="IG172" s="73"/>
      <c r="IH172" s="73"/>
      <c r="II172" s="73"/>
      <c r="IJ172" s="73"/>
      <c r="IK172" s="73"/>
      <c r="IL172" s="73"/>
      <c r="IM172" s="73"/>
      <c r="IN172" s="73"/>
      <c r="IO172" s="73"/>
    </row>
    <row r="173" spans="1:248" s="10" customFormat="1" ht="17.25" customHeight="1">
      <c r="A173" s="28">
        <v>6</v>
      </c>
      <c r="B173" s="87" t="s">
        <v>199</v>
      </c>
      <c r="C173" s="32" t="s">
        <v>56</v>
      </c>
      <c r="D173" s="29" t="s">
        <v>200</v>
      </c>
      <c r="E173" s="24">
        <v>0.05</v>
      </c>
      <c r="F173" s="31">
        <v>12.4</v>
      </c>
      <c r="G173" s="38">
        <v>200</v>
      </c>
      <c r="H173" s="32"/>
      <c r="I173" s="59">
        <f t="shared" si="7"/>
        <v>2604</v>
      </c>
      <c r="J173" s="32"/>
      <c r="K173" s="59">
        <f t="shared" si="8"/>
        <v>0</v>
      </c>
      <c r="L173" s="60">
        <f t="shared" si="6"/>
        <v>2604</v>
      </c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  <c r="EI173" s="57"/>
      <c r="EJ173" s="57"/>
      <c r="EK173" s="57"/>
      <c r="EL173" s="57"/>
      <c r="EM173" s="57"/>
      <c r="EN173" s="57"/>
      <c r="EO173" s="57"/>
      <c r="EP173" s="57"/>
      <c r="EQ173" s="57"/>
      <c r="ER173" s="57"/>
      <c r="ES173" s="57"/>
      <c r="ET173" s="57"/>
      <c r="EU173" s="57"/>
      <c r="EV173" s="57"/>
      <c r="EW173" s="57"/>
      <c r="EX173" s="57"/>
      <c r="EY173" s="57"/>
      <c r="EZ173" s="57"/>
      <c r="FA173" s="57"/>
      <c r="FB173" s="57"/>
      <c r="FC173" s="57"/>
      <c r="FD173" s="57"/>
      <c r="FE173" s="57"/>
      <c r="FF173" s="57"/>
      <c r="FG173" s="57"/>
      <c r="FH173" s="57"/>
      <c r="FI173" s="57"/>
      <c r="FJ173" s="57"/>
      <c r="FK173" s="57"/>
      <c r="FL173" s="57"/>
      <c r="FM173" s="57"/>
      <c r="FN173" s="57"/>
      <c r="FO173" s="57"/>
      <c r="FP173" s="57"/>
      <c r="FQ173" s="57"/>
      <c r="FR173" s="57"/>
      <c r="FS173" s="57"/>
      <c r="FT173" s="57"/>
      <c r="FU173" s="57"/>
      <c r="FV173" s="57"/>
      <c r="FW173" s="57"/>
      <c r="FX173" s="57"/>
      <c r="FY173" s="57"/>
      <c r="FZ173" s="57"/>
      <c r="GA173" s="57"/>
      <c r="GB173" s="57"/>
      <c r="GC173" s="57"/>
      <c r="GD173" s="57"/>
      <c r="GE173" s="57"/>
      <c r="GF173" s="57"/>
      <c r="GG173" s="57"/>
      <c r="GH173" s="57"/>
      <c r="GI173" s="57"/>
      <c r="GJ173" s="57"/>
      <c r="GK173" s="57"/>
      <c r="GL173" s="57"/>
      <c r="GM173" s="57"/>
      <c r="GN173" s="57"/>
      <c r="GO173" s="57"/>
      <c r="GP173" s="57"/>
      <c r="GQ173" s="57"/>
      <c r="GR173" s="57"/>
      <c r="GS173" s="57"/>
      <c r="GT173" s="57"/>
      <c r="GU173" s="57"/>
      <c r="GV173" s="57"/>
      <c r="GW173" s="57"/>
      <c r="GX173" s="57"/>
      <c r="GY173" s="57"/>
      <c r="GZ173" s="57"/>
      <c r="HA173" s="57"/>
      <c r="HB173" s="57"/>
      <c r="HC173" s="57"/>
      <c r="HD173" s="57"/>
      <c r="HE173" s="57"/>
      <c r="HF173" s="57"/>
      <c r="HG173" s="57"/>
      <c r="HH173" s="57"/>
      <c r="HI173" s="57"/>
      <c r="HJ173" s="57"/>
      <c r="HK173" s="57"/>
      <c r="HL173" s="57"/>
      <c r="HM173" s="57"/>
      <c r="HN173" s="57"/>
      <c r="HO173" s="57"/>
      <c r="HP173" s="57"/>
      <c r="HQ173" s="57"/>
      <c r="HR173" s="57"/>
      <c r="HS173" s="57"/>
      <c r="HT173" s="57"/>
      <c r="HU173" s="57"/>
      <c r="HV173" s="57"/>
      <c r="HW173" s="57"/>
      <c r="HX173" s="57"/>
      <c r="HY173" s="57"/>
      <c r="HZ173" s="57"/>
      <c r="IA173" s="57"/>
      <c r="IB173" s="57"/>
      <c r="IC173" s="57"/>
      <c r="ID173" s="57"/>
      <c r="IE173" s="57"/>
      <c r="IF173" s="57"/>
      <c r="IG173" s="57"/>
      <c r="IH173" s="57"/>
      <c r="II173" s="57"/>
      <c r="IJ173" s="57"/>
      <c r="IK173" s="57"/>
      <c r="IL173" s="57"/>
      <c r="IM173" s="57"/>
      <c r="IN173" s="57"/>
    </row>
    <row r="174" spans="1:248" s="10" customFormat="1" ht="17.25" customHeight="1">
      <c r="A174" s="28">
        <v>7</v>
      </c>
      <c r="B174" s="87" t="s">
        <v>201</v>
      </c>
      <c r="C174" s="32" t="s">
        <v>56</v>
      </c>
      <c r="D174" s="29" t="s">
        <v>200</v>
      </c>
      <c r="E174" s="24">
        <v>0.05</v>
      </c>
      <c r="F174" s="31">
        <v>4.7</v>
      </c>
      <c r="G174" s="38">
        <v>200</v>
      </c>
      <c r="H174" s="32"/>
      <c r="I174" s="59">
        <f t="shared" si="7"/>
        <v>987</v>
      </c>
      <c r="J174" s="32"/>
      <c r="K174" s="59">
        <f t="shared" si="8"/>
        <v>0</v>
      </c>
      <c r="L174" s="60">
        <f t="shared" si="6"/>
        <v>987</v>
      </c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  <c r="EI174" s="57"/>
      <c r="EJ174" s="57"/>
      <c r="EK174" s="57"/>
      <c r="EL174" s="57"/>
      <c r="EM174" s="57"/>
      <c r="EN174" s="57"/>
      <c r="EO174" s="57"/>
      <c r="EP174" s="57"/>
      <c r="EQ174" s="57"/>
      <c r="ER174" s="57"/>
      <c r="ES174" s="57"/>
      <c r="ET174" s="57"/>
      <c r="EU174" s="57"/>
      <c r="EV174" s="57"/>
      <c r="EW174" s="57"/>
      <c r="EX174" s="57"/>
      <c r="EY174" s="57"/>
      <c r="EZ174" s="57"/>
      <c r="FA174" s="57"/>
      <c r="FB174" s="57"/>
      <c r="FC174" s="57"/>
      <c r="FD174" s="57"/>
      <c r="FE174" s="57"/>
      <c r="FF174" s="57"/>
      <c r="FG174" s="57"/>
      <c r="FH174" s="57"/>
      <c r="FI174" s="57"/>
      <c r="FJ174" s="57"/>
      <c r="FK174" s="57"/>
      <c r="FL174" s="57"/>
      <c r="FM174" s="57"/>
      <c r="FN174" s="57"/>
      <c r="FO174" s="57"/>
      <c r="FP174" s="57"/>
      <c r="FQ174" s="57"/>
      <c r="FR174" s="57"/>
      <c r="FS174" s="57"/>
      <c r="FT174" s="57"/>
      <c r="FU174" s="57"/>
      <c r="FV174" s="57"/>
      <c r="FW174" s="57"/>
      <c r="FX174" s="57"/>
      <c r="FY174" s="57"/>
      <c r="FZ174" s="57"/>
      <c r="GA174" s="57"/>
      <c r="GB174" s="57"/>
      <c r="GC174" s="57"/>
      <c r="GD174" s="57"/>
      <c r="GE174" s="57"/>
      <c r="GF174" s="57"/>
      <c r="GG174" s="57"/>
      <c r="GH174" s="57"/>
      <c r="GI174" s="57"/>
      <c r="GJ174" s="57"/>
      <c r="GK174" s="57"/>
      <c r="GL174" s="57"/>
      <c r="GM174" s="57"/>
      <c r="GN174" s="57"/>
      <c r="GO174" s="57"/>
      <c r="GP174" s="57"/>
      <c r="GQ174" s="57"/>
      <c r="GR174" s="57"/>
      <c r="GS174" s="57"/>
      <c r="GT174" s="57"/>
      <c r="GU174" s="57"/>
      <c r="GV174" s="57"/>
      <c r="GW174" s="57"/>
      <c r="GX174" s="57"/>
      <c r="GY174" s="57"/>
      <c r="GZ174" s="57"/>
      <c r="HA174" s="57"/>
      <c r="HB174" s="57"/>
      <c r="HC174" s="57"/>
      <c r="HD174" s="57"/>
      <c r="HE174" s="57"/>
      <c r="HF174" s="57"/>
      <c r="HG174" s="57"/>
      <c r="HH174" s="57"/>
      <c r="HI174" s="57"/>
      <c r="HJ174" s="57"/>
      <c r="HK174" s="57"/>
      <c r="HL174" s="57"/>
      <c r="HM174" s="57"/>
      <c r="HN174" s="57"/>
      <c r="HO174" s="57"/>
      <c r="HP174" s="57"/>
      <c r="HQ174" s="57"/>
      <c r="HR174" s="57"/>
      <c r="HS174" s="57"/>
      <c r="HT174" s="57"/>
      <c r="HU174" s="57"/>
      <c r="HV174" s="57"/>
      <c r="HW174" s="57"/>
      <c r="HX174" s="57"/>
      <c r="HY174" s="57"/>
      <c r="HZ174" s="57"/>
      <c r="IA174" s="57"/>
      <c r="IB174" s="57"/>
      <c r="IC174" s="57"/>
      <c r="ID174" s="57"/>
      <c r="IE174" s="57"/>
      <c r="IF174" s="57"/>
      <c r="IG174" s="57"/>
      <c r="IH174" s="57"/>
      <c r="II174" s="57"/>
      <c r="IJ174" s="57"/>
      <c r="IK174" s="57"/>
      <c r="IL174" s="57"/>
      <c r="IM174" s="57"/>
      <c r="IN174" s="57"/>
    </row>
    <row r="175" spans="1:251" s="11" customFormat="1" ht="15.75" customHeight="1">
      <c r="A175" s="28">
        <v>8</v>
      </c>
      <c r="B175" s="82" t="s">
        <v>202</v>
      </c>
      <c r="C175" s="32" t="s">
        <v>56</v>
      </c>
      <c r="D175" s="29" t="s">
        <v>115</v>
      </c>
      <c r="E175" s="24"/>
      <c r="F175" s="31">
        <v>3.6</v>
      </c>
      <c r="G175" s="38">
        <v>300</v>
      </c>
      <c r="H175" s="32"/>
      <c r="I175" s="59">
        <f t="shared" si="7"/>
        <v>1080</v>
      </c>
      <c r="J175" s="32"/>
      <c r="K175" s="59">
        <f t="shared" si="8"/>
        <v>0</v>
      </c>
      <c r="L175" s="60">
        <f t="shared" si="6"/>
        <v>1080</v>
      </c>
      <c r="M175" s="63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  <c r="ER175" s="72"/>
      <c r="ES175" s="72"/>
      <c r="ET175" s="72"/>
      <c r="EU175" s="72"/>
      <c r="EV175" s="72"/>
      <c r="EW175" s="72"/>
      <c r="EX175" s="72"/>
      <c r="EY175" s="72"/>
      <c r="EZ175" s="72"/>
      <c r="FA175" s="72"/>
      <c r="FB175" s="72"/>
      <c r="FC175" s="72"/>
      <c r="FD175" s="72"/>
      <c r="FE175" s="72"/>
      <c r="FF175" s="72"/>
      <c r="FG175" s="72"/>
      <c r="FH175" s="72"/>
      <c r="FI175" s="72"/>
      <c r="FJ175" s="72"/>
      <c r="FK175" s="72"/>
      <c r="FL175" s="72"/>
      <c r="FM175" s="72"/>
      <c r="FN175" s="72"/>
      <c r="FO175" s="72"/>
      <c r="FP175" s="72"/>
      <c r="FQ175" s="72"/>
      <c r="FR175" s="72"/>
      <c r="FS175" s="72"/>
      <c r="FT175" s="72"/>
      <c r="FU175" s="72"/>
      <c r="FV175" s="72"/>
      <c r="FW175" s="72"/>
      <c r="FX175" s="72"/>
      <c r="FY175" s="72"/>
      <c r="FZ175" s="72"/>
      <c r="GA175" s="72"/>
      <c r="GB175" s="72"/>
      <c r="GC175" s="72"/>
      <c r="GD175" s="72"/>
      <c r="GE175" s="72"/>
      <c r="GF175" s="72"/>
      <c r="GG175" s="72"/>
      <c r="GH175" s="72"/>
      <c r="GI175" s="72"/>
      <c r="GJ175" s="72"/>
      <c r="GK175" s="72"/>
      <c r="GL175" s="72"/>
      <c r="GM175" s="72"/>
      <c r="GN175" s="72"/>
      <c r="GO175" s="72"/>
      <c r="GP175" s="72"/>
      <c r="GQ175" s="72"/>
      <c r="GR175" s="72"/>
      <c r="GS175" s="72"/>
      <c r="GT175" s="72"/>
      <c r="GU175" s="72"/>
      <c r="GV175" s="72"/>
      <c r="GW175" s="72"/>
      <c r="GX175" s="72"/>
      <c r="GY175" s="72"/>
      <c r="GZ175" s="72"/>
      <c r="HA175" s="72"/>
      <c r="HB175" s="72"/>
      <c r="HC175" s="72"/>
      <c r="HD175" s="72"/>
      <c r="HE175" s="72"/>
      <c r="HF175" s="72"/>
      <c r="HG175" s="72"/>
      <c r="HH175" s="72"/>
      <c r="HI175" s="72"/>
      <c r="HJ175" s="72"/>
      <c r="HK175" s="72"/>
      <c r="HL175" s="72"/>
      <c r="HM175" s="72"/>
      <c r="HN175" s="72"/>
      <c r="HO175" s="72"/>
      <c r="HP175" s="72"/>
      <c r="HQ175" s="72"/>
      <c r="HR175" s="72"/>
      <c r="HS175" s="72"/>
      <c r="HT175" s="72"/>
      <c r="HU175" s="72"/>
      <c r="HV175" s="72"/>
      <c r="HW175" s="72"/>
      <c r="HX175" s="72"/>
      <c r="HY175" s="72"/>
      <c r="HZ175" s="72"/>
      <c r="IA175" s="72"/>
      <c r="IB175" s="72"/>
      <c r="IC175" s="72"/>
      <c r="ID175" s="72"/>
      <c r="IE175" s="72"/>
      <c r="IF175" s="72"/>
      <c r="IG175" s="72"/>
      <c r="IH175" s="72"/>
      <c r="II175" s="72"/>
      <c r="IJ175" s="72"/>
      <c r="IK175" s="72"/>
      <c r="IL175" s="72"/>
      <c r="IM175" s="72"/>
      <c r="IN175" s="72"/>
      <c r="IO175" s="72"/>
      <c r="IP175" s="72"/>
      <c r="IQ175" s="72"/>
    </row>
    <row r="176" spans="1:248" s="10" customFormat="1" ht="17.25" customHeight="1">
      <c r="A176" s="28">
        <v>9</v>
      </c>
      <c r="B176" s="87" t="s">
        <v>203</v>
      </c>
      <c r="C176" s="32" t="s">
        <v>56</v>
      </c>
      <c r="D176" s="29" t="s">
        <v>200</v>
      </c>
      <c r="E176" s="24">
        <v>0.05</v>
      </c>
      <c r="F176" s="31">
        <v>4</v>
      </c>
      <c r="G176" s="38">
        <v>200</v>
      </c>
      <c r="H176" s="32"/>
      <c r="I176" s="59">
        <f t="shared" si="7"/>
        <v>840</v>
      </c>
      <c r="J176" s="32"/>
      <c r="K176" s="59">
        <f t="shared" si="8"/>
        <v>0</v>
      </c>
      <c r="L176" s="60">
        <f t="shared" si="6"/>
        <v>840</v>
      </c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  <c r="EO176" s="57"/>
      <c r="EP176" s="57"/>
      <c r="EQ176" s="57"/>
      <c r="ER176" s="57"/>
      <c r="ES176" s="57"/>
      <c r="ET176" s="57"/>
      <c r="EU176" s="57"/>
      <c r="EV176" s="57"/>
      <c r="EW176" s="57"/>
      <c r="EX176" s="57"/>
      <c r="EY176" s="57"/>
      <c r="EZ176" s="57"/>
      <c r="FA176" s="57"/>
      <c r="FB176" s="57"/>
      <c r="FC176" s="57"/>
      <c r="FD176" s="57"/>
      <c r="FE176" s="57"/>
      <c r="FF176" s="57"/>
      <c r="FG176" s="57"/>
      <c r="FH176" s="57"/>
      <c r="FI176" s="57"/>
      <c r="FJ176" s="57"/>
      <c r="FK176" s="57"/>
      <c r="FL176" s="57"/>
      <c r="FM176" s="57"/>
      <c r="FN176" s="57"/>
      <c r="FO176" s="57"/>
      <c r="FP176" s="57"/>
      <c r="FQ176" s="57"/>
      <c r="FR176" s="57"/>
      <c r="FS176" s="57"/>
      <c r="FT176" s="57"/>
      <c r="FU176" s="57"/>
      <c r="FV176" s="57"/>
      <c r="FW176" s="57"/>
      <c r="FX176" s="57"/>
      <c r="FY176" s="57"/>
      <c r="FZ176" s="57"/>
      <c r="GA176" s="57"/>
      <c r="GB176" s="57"/>
      <c r="GC176" s="57"/>
      <c r="GD176" s="57"/>
      <c r="GE176" s="57"/>
      <c r="GF176" s="57"/>
      <c r="GG176" s="57"/>
      <c r="GH176" s="57"/>
      <c r="GI176" s="57"/>
      <c r="GJ176" s="57"/>
      <c r="GK176" s="57"/>
      <c r="GL176" s="57"/>
      <c r="GM176" s="57"/>
      <c r="GN176" s="57"/>
      <c r="GO176" s="57"/>
      <c r="GP176" s="57"/>
      <c r="GQ176" s="57"/>
      <c r="GR176" s="57"/>
      <c r="GS176" s="57"/>
      <c r="GT176" s="57"/>
      <c r="GU176" s="57"/>
      <c r="GV176" s="57"/>
      <c r="GW176" s="57"/>
      <c r="GX176" s="57"/>
      <c r="GY176" s="57"/>
      <c r="GZ176" s="57"/>
      <c r="HA176" s="57"/>
      <c r="HB176" s="57"/>
      <c r="HC176" s="57"/>
      <c r="HD176" s="57"/>
      <c r="HE176" s="57"/>
      <c r="HF176" s="57"/>
      <c r="HG176" s="57"/>
      <c r="HH176" s="57"/>
      <c r="HI176" s="57"/>
      <c r="HJ176" s="57"/>
      <c r="HK176" s="57"/>
      <c r="HL176" s="57"/>
      <c r="HM176" s="57"/>
      <c r="HN176" s="57"/>
      <c r="HO176" s="57"/>
      <c r="HP176" s="57"/>
      <c r="HQ176" s="57"/>
      <c r="HR176" s="57"/>
      <c r="HS176" s="57"/>
      <c r="HT176" s="57"/>
      <c r="HU176" s="57"/>
      <c r="HV176" s="57"/>
      <c r="HW176" s="57"/>
      <c r="HX176" s="57"/>
      <c r="HY176" s="57"/>
      <c r="HZ176" s="57"/>
      <c r="IA176" s="57"/>
      <c r="IB176" s="57"/>
      <c r="IC176" s="57"/>
      <c r="ID176" s="57"/>
      <c r="IE176" s="57"/>
      <c r="IF176" s="57"/>
      <c r="IG176" s="57"/>
      <c r="IH176" s="57"/>
      <c r="II176" s="57"/>
      <c r="IJ176" s="57"/>
      <c r="IK176" s="57"/>
      <c r="IL176" s="57"/>
      <c r="IM176" s="57"/>
      <c r="IN176" s="57"/>
    </row>
    <row r="177" spans="1:249" s="10" customFormat="1" ht="36.75" customHeight="1">
      <c r="A177" s="28">
        <v>10</v>
      </c>
      <c r="B177" s="86" t="s">
        <v>204</v>
      </c>
      <c r="C177" s="32" t="s">
        <v>56</v>
      </c>
      <c r="D177" s="37" t="s">
        <v>190</v>
      </c>
      <c r="E177" s="46">
        <v>0.05</v>
      </c>
      <c r="F177" s="31">
        <v>4.8</v>
      </c>
      <c r="G177" s="38">
        <v>50</v>
      </c>
      <c r="H177" s="32"/>
      <c r="I177" s="59">
        <f t="shared" si="7"/>
        <v>252</v>
      </c>
      <c r="J177" s="32"/>
      <c r="K177" s="59">
        <f t="shared" si="8"/>
        <v>0</v>
      </c>
      <c r="L177" s="60">
        <f t="shared" si="6"/>
        <v>252</v>
      </c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  <c r="EI177" s="57"/>
      <c r="EJ177" s="57"/>
      <c r="EK177" s="57"/>
      <c r="EL177" s="57"/>
      <c r="EM177" s="57"/>
      <c r="EN177" s="57"/>
      <c r="EO177" s="57"/>
      <c r="EP177" s="57"/>
      <c r="EQ177" s="57"/>
      <c r="ER177" s="57"/>
      <c r="ES177" s="57"/>
      <c r="ET177" s="57"/>
      <c r="EU177" s="57"/>
      <c r="EV177" s="57"/>
      <c r="EW177" s="57"/>
      <c r="EX177" s="57"/>
      <c r="EY177" s="57"/>
      <c r="EZ177" s="57"/>
      <c r="FA177" s="57"/>
      <c r="FB177" s="57"/>
      <c r="FC177" s="57"/>
      <c r="FD177" s="57"/>
      <c r="FE177" s="57"/>
      <c r="FF177" s="57"/>
      <c r="FG177" s="57"/>
      <c r="FH177" s="57"/>
      <c r="FI177" s="57"/>
      <c r="FJ177" s="57"/>
      <c r="FK177" s="57"/>
      <c r="FL177" s="57"/>
      <c r="FM177" s="57"/>
      <c r="FN177" s="57"/>
      <c r="FO177" s="57"/>
      <c r="FP177" s="57"/>
      <c r="FQ177" s="57"/>
      <c r="FR177" s="57"/>
      <c r="FS177" s="57"/>
      <c r="FT177" s="57"/>
      <c r="FU177" s="57"/>
      <c r="FV177" s="57"/>
      <c r="FW177" s="57"/>
      <c r="FX177" s="57"/>
      <c r="FY177" s="57"/>
      <c r="FZ177" s="57"/>
      <c r="GA177" s="57"/>
      <c r="GB177" s="57"/>
      <c r="GC177" s="57"/>
      <c r="GD177" s="57"/>
      <c r="GE177" s="57"/>
      <c r="GF177" s="57"/>
      <c r="GG177" s="57"/>
      <c r="GH177" s="57"/>
      <c r="GI177" s="57"/>
      <c r="GJ177" s="57"/>
      <c r="GK177" s="57"/>
      <c r="GL177" s="57"/>
      <c r="GM177" s="57"/>
      <c r="GN177" s="57"/>
      <c r="GO177" s="57"/>
      <c r="GP177" s="57"/>
      <c r="GQ177" s="57"/>
      <c r="GR177" s="57"/>
      <c r="GS177" s="57"/>
      <c r="GT177" s="57"/>
      <c r="GU177" s="57"/>
      <c r="GV177" s="57"/>
      <c r="GW177" s="57"/>
      <c r="GX177" s="57"/>
      <c r="GY177" s="57"/>
      <c r="GZ177" s="57"/>
      <c r="HA177" s="57"/>
      <c r="HB177" s="57"/>
      <c r="HC177" s="57"/>
      <c r="HD177" s="57"/>
      <c r="HE177" s="57"/>
      <c r="HF177" s="57"/>
      <c r="HG177" s="57"/>
      <c r="HH177" s="57"/>
      <c r="HI177" s="57"/>
      <c r="HJ177" s="57"/>
      <c r="HK177" s="57"/>
      <c r="HL177" s="57"/>
      <c r="HM177" s="57"/>
      <c r="HN177" s="57"/>
      <c r="HO177" s="57"/>
      <c r="HP177" s="57"/>
      <c r="HQ177" s="57"/>
      <c r="HR177" s="57"/>
      <c r="HS177" s="57"/>
      <c r="HT177" s="57"/>
      <c r="HU177" s="57"/>
      <c r="HV177" s="57"/>
      <c r="HW177" s="57"/>
      <c r="HX177" s="57"/>
      <c r="HY177" s="57"/>
      <c r="HZ177" s="57"/>
      <c r="IA177" s="57"/>
      <c r="IB177" s="57"/>
      <c r="IC177" s="57"/>
      <c r="ID177" s="57"/>
      <c r="IE177" s="57"/>
      <c r="IF177" s="57"/>
      <c r="IG177" s="57"/>
      <c r="IH177" s="57"/>
      <c r="II177" s="57"/>
      <c r="IJ177" s="57"/>
      <c r="IK177" s="57"/>
      <c r="IL177" s="57"/>
      <c r="IM177" s="57"/>
      <c r="IN177" s="57"/>
      <c r="IO177" s="57"/>
    </row>
    <row r="178" spans="1:249" s="10" customFormat="1" ht="36.75" customHeight="1">
      <c r="A178" s="28">
        <v>11</v>
      </c>
      <c r="B178" s="86" t="s">
        <v>205</v>
      </c>
      <c r="C178" s="32" t="s">
        <v>56</v>
      </c>
      <c r="D178" s="37" t="s">
        <v>192</v>
      </c>
      <c r="E178" s="46">
        <v>0.05</v>
      </c>
      <c r="F178" s="31">
        <v>3.8</v>
      </c>
      <c r="G178" s="38">
        <v>60</v>
      </c>
      <c r="H178" s="32"/>
      <c r="I178" s="59">
        <f t="shared" si="7"/>
        <v>239.39999999999998</v>
      </c>
      <c r="J178" s="32"/>
      <c r="K178" s="59">
        <f t="shared" si="8"/>
        <v>0</v>
      </c>
      <c r="L178" s="60">
        <f t="shared" si="6"/>
        <v>239.39999999999998</v>
      </c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ED178" s="57"/>
      <c r="EE178" s="57"/>
      <c r="EF178" s="57"/>
      <c r="EG178" s="57"/>
      <c r="EH178" s="57"/>
      <c r="EI178" s="57"/>
      <c r="EJ178" s="57"/>
      <c r="EK178" s="57"/>
      <c r="EL178" s="57"/>
      <c r="EM178" s="57"/>
      <c r="EN178" s="57"/>
      <c r="EO178" s="57"/>
      <c r="EP178" s="57"/>
      <c r="EQ178" s="57"/>
      <c r="ER178" s="57"/>
      <c r="ES178" s="57"/>
      <c r="ET178" s="57"/>
      <c r="EU178" s="57"/>
      <c r="EV178" s="57"/>
      <c r="EW178" s="57"/>
      <c r="EX178" s="57"/>
      <c r="EY178" s="57"/>
      <c r="EZ178" s="57"/>
      <c r="FA178" s="57"/>
      <c r="FB178" s="57"/>
      <c r="FC178" s="57"/>
      <c r="FD178" s="57"/>
      <c r="FE178" s="57"/>
      <c r="FF178" s="57"/>
      <c r="FG178" s="57"/>
      <c r="FH178" s="57"/>
      <c r="FI178" s="57"/>
      <c r="FJ178" s="57"/>
      <c r="FK178" s="57"/>
      <c r="FL178" s="57"/>
      <c r="FM178" s="57"/>
      <c r="FN178" s="57"/>
      <c r="FO178" s="57"/>
      <c r="FP178" s="57"/>
      <c r="FQ178" s="57"/>
      <c r="FR178" s="57"/>
      <c r="FS178" s="57"/>
      <c r="FT178" s="57"/>
      <c r="FU178" s="57"/>
      <c r="FV178" s="57"/>
      <c r="FW178" s="57"/>
      <c r="FX178" s="57"/>
      <c r="FY178" s="57"/>
      <c r="FZ178" s="57"/>
      <c r="GA178" s="57"/>
      <c r="GB178" s="57"/>
      <c r="GC178" s="57"/>
      <c r="GD178" s="57"/>
      <c r="GE178" s="57"/>
      <c r="GF178" s="57"/>
      <c r="GG178" s="57"/>
      <c r="GH178" s="57"/>
      <c r="GI178" s="57"/>
      <c r="GJ178" s="57"/>
      <c r="GK178" s="57"/>
      <c r="GL178" s="57"/>
      <c r="GM178" s="57"/>
      <c r="GN178" s="57"/>
      <c r="GO178" s="57"/>
      <c r="GP178" s="57"/>
      <c r="GQ178" s="57"/>
      <c r="GR178" s="57"/>
      <c r="GS178" s="57"/>
      <c r="GT178" s="57"/>
      <c r="GU178" s="57"/>
      <c r="GV178" s="57"/>
      <c r="GW178" s="57"/>
      <c r="GX178" s="57"/>
      <c r="GY178" s="57"/>
      <c r="GZ178" s="57"/>
      <c r="HA178" s="57"/>
      <c r="HB178" s="57"/>
      <c r="HC178" s="57"/>
      <c r="HD178" s="57"/>
      <c r="HE178" s="57"/>
      <c r="HF178" s="57"/>
      <c r="HG178" s="57"/>
      <c r="HH178" s="57"/>
      <c r="HI178" s="57"/>
      <c r="HJ178" s="57"/>
      <c r="HK178" s="57"/>
      <c r="HL178" s="57"/>
      <c r="HM178" s="57"/>
      <c r="HN178" s="57"/>
      <c r="HO178" s="57"/>
      <c r="HP178" s="57"/>
      <c r="HQ178" s="57"/>
      <c r="HR178" s="57"/>
      <c r="HS178" s="57"/>
      <c r="HT178" s="57"/>
      <c r="HU178" s="57"/>
      <c r="HV178" s="57"/>
      <c r="HW178" s="57"/>
      <c r="HX178" s="57"/>
      <c r="HY178" s="57"/>
      <c r="HZ178" s="57"/>
      <c r="IA178" s="57"/>
      <c r="IB178" s="57"/>
      <c r="IC178" s="57"/>
      <c r="ID178" s="57"/>
      <c r="IE178" s="57"/>
      <c r="IF178" s="57"/>
      <c r="IG178" s="57"/>
      <c r="IH178" s="57"/>
      <c r="II178" s="57"/>
      <c r="IJ178" s="57"/>
      <c r="IK178" s="57"/>
      <c r="IL178" s="57"/>
      <c r="IM178" s="57"/>
      <c r="IN178" s="57"/>
      <c r="IO178" s="57"/>
    </row>
    <row r="179" spans="1:249" s="10" customFormat="1" ht="35.25" customHeight="1">
      <c r="A179" s="28">
        <v>12</v>
      </c>
      <c r="B179" s="86" t="s">
        <v>206</v>
      </c>
      <c r="C179" s="32" t="s">
        <v>56</v>
      </c>
      <c r="D179" s="37" t="s">
        <v>190</v>
      </c>
      <c r="E179" s="24">
        <v>0.05</v>
      </c>
      <c r="F179" s="31">
        <v>16.6</v>
      </c>
      <c r="G179" s="38">
        <v>60</v>
      </c>
      <c r="H179" s="32"/>
      <c r="I179" s="59">
        <f t="shared" si="7"/>
        <v>1045.8000000000002</v>
      </c>
      <c r="J179" s="32"/>
      <c r="K179" s="59">
        <f t="shared" si="8"/>
        <v>0</v>
      </c>
      <c r="L179" s="60">
        <f t="shared" si="6"/>
        <v>1045.8000000000002</v>
      </c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ED179" s="57"/>
      <c r="EE179" s="57"/>
      <c r="EF179" s="57"/>
      <c r="EG179" s="57"/>
      <c r="EH179" s="57"/>
      <c r="EI179" s="57"/>
      <c r="EJ179" s="57"/>
      <c r="EK179" s="57"/>
      <c r="EL179" s="57"/>
      <c r="EM179" s="57"/>
      <c r="EN179" s="57"/>
      <c r="EO179" s="57"/>
      <c r="EP179" s="57"/>
      <c r="EQ179" s="57"/>
      <c r="ER179" s="57"/>
      <c r="ES179" s="57"/>
      <c r="ET179" s="57"/>
      <c r="EU179" s="57"/>
      <c r="EV179" s="57"/>
      <c r="EW179" s="57"/>
      <c r="EX179" s="57"/>
      <c r="EY179" s="57"/>
      <c r="EZ179" s="57"/>
      <c r="FA179" s="57"/>
      <c r="FB179" s="57"/>
      <c r="FC179" s="57"/>
      <c r="FD179" s="57"/>
      <c r="FE179" s="57"/>
      <c r="FF179" s="57"/>
      <c r="FG179" s="57"/>
      <c r="FH179" s="57"/>
      <c r="FI179" s="57"/>
      <c r="FJ179" s="57"/>
      <c r="FK179" s="57"/>
      <c r="FL179" s="57"/>
      <c r="FM179" s="57"/>
      <c r="FN179" s="57"/>
      <c r="FO179" s="57"/>
      <c r="FP179" s="57"/>
      <c r="FQ179" s="57"/>
      <c r="FR179" s="57"/>
      <c r="FS179" s="57"/>
      <c r="FT179" s="57"/>
      <c r="FU179" s="57"/>
      <c r="FV179" s="57"/>
      <c r="FW179" s="57"/>
      <c r="FX179" s="57"/>
      <c r="FY179" s="57"/>
      <c r="FZ179" s="57"/>
      <c r="GA179" s="57"/>
      <c r="GB179" s="57"/>
      <c r="GC179" s="57"/>
      <c r="GD179" s="57"/>
      <c r="GE179" s="57"/>
      <c r="GF179" s="57"/>
      <c r="GG179" s="57"/>
      <c r="GH179" s="57"/>
      <c r="GI179" s="57"/>
      <c r="GJ179" s="57"/>
      <c r="GK179" s="57"/>
      <c r="GL179" s="57"/>
      <c r="GM179" s="57"/>
      <c r="GN179" s="57"/>
      <c r="GO179" s="57"/>
      <c r="GP179" s="57"/>
      <c r="GQ179" s="57"/>
      <c r="GR179" s="57"/>
      <c r="GS179" s="57"/>
      <c r="GT179" s="57"/>
      <c r="GU179" s="57"/>
      <c r="GV179" s="57"/>
      <c r="GW179" s="57"/>
      <c r="GX179" s="57"/>
      <c r="GY179" s="57"/>
      <c r="GZ179" s="57"/>
      <c r="HA179" s="57"/>
      <c r="HB179" s="57"/>
      <c r="HC179" s="57"/>
      <c r="HD179" s="57"/>
      <c r="HE179" s="57"/>
      <c r="HF179" s="57"/>
      <c r="HG179" s="57"/>
      <c r="HH179" s="57"/>
      <c r="HI179" s="57"/>
      <c r="HJ179" s="57"/>
      <c r="HK179" s="57"/>
      <c r="HL179" s="57"/>
      <c r="HM179" s="57"/>
      <c r="HN179" s="57"/>
      <c r="HO179" s="57"/>
      <c r="HP179" s="57"/>
      <c r="HQ179" s="57"/>
      <c r="HR179" s="57"/>
      <c r="HS179" s="57"/>
      <c r="HT179" s="57"/>
      <c r="HU179" s="57"/>
      <c r="HV179" s="57"/>
      <c r="HW179" s="57"/>
      <c r="HX179" s="57"/>
      <c r="HY179" s="57"/>
      <c r="HZ179" s="57"/>
      <c r="IA179" s="57"/>
      <c r="IB179" s="57"/>
      <c r="IC179" s="57"/>
      <c r="ID179" s="57"/>
      <c r="IE179" s="57"/>
      <c r="IF179" s="57"/>
      <c r="IG179" s="57"/>
      <c r="IH179" s="57"/>
      <c r="II179" s="57"/>
      <c r="IJ179" s="57"/>
      <c r="IK179" s="57"/>
      <c r="IL179" s="57"/>
      <c r="IM179" s="57"/>
      <c r="IN179" s="57"/>
      <c r="IO179" s="57"/>
    </row>
    <row r="180" spans="1:12" s="13" customFormat="1" ht="22.5">
      <c r="A180" s="28">
        <v>13</v>
      </c>
      <c r="B180" s="86" t="s">
        <v>207</v>
      </c>
      <c r="C180" s="32" t="s">
        <v>56</v>
      </c>
      <c r="D180" s="37" t="s">
        <v>208</v>
      </c>
      <c r="E180" s="24"/>
      <c r="F180" s="31">
        <v>3.6</v>
      </c>
      <c r="G180" s="49">
        <v>350</v>
      </c>
      <c r="H180" s="48"/>
      <c r="I180" s="59">
        <f t="shared" si="7"/>
        <v>1260</v>
      </c>
      <c r="J180" s="48"/>
      <c r="K180" s="59">
        <f aca="true" t="shared" si="9" ref="K180:K189">J180*F180</f>
        <v>0</v>
      </c>
      <c r="L180" s="60">
        <f t="shared" si="6"/>
        <v>1260</v>
      </c>
    </row>
    <row r="181" spans="1:12" s="13" customFormat="1" ht="12.75">
      <c r="A181" s="28">
        <v>14</v>
      </c>
      <c r="B181" s="86" t="s">
        <v>209</v>
      </c>
      <c r="C181" s="32" t="s">
        <v>123</v>
      </c>
      <c r="D181" s="29" t="s">
        <v>210</v>
      </c>
      <c r="E181" s="24"/>
      <c r="F181" s="31">
        <v>1</v>
      </c>
      <c r="G181" s="38">
        <v>1000</v>
      </c>
      <c r="H181" s="32"/>
      <c r="I181" s="59">
        <f t="shared" si="7"/>
        <v>1000</v>
      </c>
      <c r="J181" s="32"/>
      <c r="K181" s="59">
        <f t="shared" si="9"/>
        <v>0</v>
      </c>
      <c r="L181" s="60">
        <f t="shared" si="6"/>
        <v>1000</v>
      </c>
    </row>
    <row r="182" spans="1:12" s="13" customFormat="1" ht="12.75">
      <c r="A182" s="28">
        <v>15</v>
      </c>
      <c r="B182" s="86" t="s">
        <v>211</v>
      </c>
      <c r="C182" s="32" t="s">
        <v>123</v>
      </c>
      <c r="D182" s="29" t="s">
        <v>212</v>
      </c>
      <c r="E182" s="24"/>
      <c r="F182" s="31">
        <v>1</v>
      </c>
      <c r="G182" s="38">
        <v>980</v>
      </c>
      <c r="H182" s="32"/>
      <c r="I182" s="59">
        <f t="shared" si="7"/>
        <v>980</v>
      </c>
      <c r="J182" s="32"/>
      <c r="K182" s="59">
        <f t="shared" si="9"/>
        <v>0</v>
      </c>
      <c r="L182" s="60">
        <f t="shared" si="6"/>
        <v>980</v>
      </c>
    </row>
    <row r="183" spans="1:12" s="13" customFormat="1" ht="12.75">
      <c r="A183" s="28">
        <v>16</v>
      </c>
      <c r="B183" s="86" t="s">
        <v>213</v>
      </c>
      <c r="C183" s="32" t="s">
        <v>97</v>
      </c>
      <c r="D183" s="29" t="s">
        <v>214</v>
      </c>
      <c r="E183" s="24"/>
      <c r="F183" s="31">
        <v>1</v>
      </c>
      <c r="G183" s="38">
        <v>1280</v>
      </c>
      <c r="H183" s="32"/>
      <c r="I183" s="59">
        <f t="shared" si="7"/>
        <v>1280</v>
      </c>
      <c r="J183" s="32"/>
      <c r="K183" s="59">
        <f t="shared" si="9"/>
        <v>0</v>
      </c>
      <c r="L183" s="60">
        <f t="shared" si="6"/>
        <v>1280</v>
      </c>
    </row>
    <row r="184" spans="1:251" s="11" customFormat="1" ht="15.75" customHeight="1">
      <c r="A184" s="28">
        <v>17</v>
      </c>
      <c r="B184" s="82" t="s">
        <v>215</v>
      </c>
      <c r="C184" s="32" t="s">
        <v>56</v>
      </c>
      <c r="D184" s="29" t="s">
        <v>115</v>
      </c>
      <c r="E184" s="24"/>
      <c r="F184" s="31">
        <v>1.4</v>
      </c>
      <c r="G184" s="38">
        <v>300</v>
      </c>
      <c r="H184" s="32"/>
      <c r="I184" s="59">
        <f aca="true" t="shared" si="10" ref="I184:I189">G184*(1+E184)*F184+H184*F184</f>
        <v>420</v>
      </c>
      <c r="J184" s="32"/>
      <c r="K184" s="59">
        <f t="shared" si="9"/>
        <v>0</v>
      </c>
      <c r="L184" s="60">
        <f aca="true" t="shared" si="11" ref="L184:L189">I184+K184</f>
        <v>420</v>
      </c>
      <c r="M184" s="63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  <c r="DV184" s="72"/>
      <c r="DW184" s="72"/>
      <c r="DX184" s="72"/>
      <c r="DY184" s="72"/>
      <c r="DZ184" s="72"/>
      <c r="EA184" s="72"/>
      <c r="EB184" s="72"/>
      <c r="EC184" s="72"/>
      <c r="ED184" s="72"/>
      <c r="EE184" s="72"/>
      <c r="EF184" s="72"/>
      <c r="EG184" s="72"/>
      <c r="EH184" s="72"/>
      <c r="EI184" s="72"/>
      <c r="EJ184" s="72"/>
      <c r="EK184" s="72"/>
      <c r="EL184" s="72"/>
      <c r="EM184" s="72"/>
      <c r="EN184" s="72"/>
      <c r="EO184" s="72"/>
      <c r="EP184" s="72"/>
      <c r="EQ184" s="72"/>
      <c r="ER184" s="72"/>
      <c r="ES184" s="72"/>
      <c r="ET184" s="72"/>
      <c r="EU184" s="72"/>
      <c r="EV184" s="72"/>
      <c r="EW184" s="72"/>
      <c r="EX184" s="72"/>
      <c r="EY184" s="72"/>
      <c r="EZ184" s="72"/>
      <c r="FA184" s="72"/>
      <c r="FB184" s="72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  <c r="FM184" s="72"/>
      <c r="FN184" s="72"/>
      <c r="FO184" s="72"/>
      <c r="FP184" s="72"/>
      <c r="FQ184" s="72"/>
      <c r="FR184" s="72"/>
      <c r="FS184" s="72"/>
      <c r="FT184" s="72"/>
      <c r="FU184" s="72"/>
      <c r="FV184" s="72"/>
      <c r="FW184" s="72"/>
      <c r="FX184" s="72"/>
      <c r="FY184" s="72"/>
      <c r="FZ184" s="72"/>
      <c r="GA184" s="72"/>
      <c r="GB184" s="72"/>
      <c r="GC184" s="72"/>
      <c r="GD184" s="72"/>
      <c r="GE184" s="72"/>
      <c r="GF184" s="72"/>
      <c r="GG184" s="72"/>
      <c r="GH184" s="72"/>
      <c r="GI184" s="72"/>
      <c r="GJ184" s="72"/>
      <c r="GK184" s="72"/>
      <c r="GL184" s="72"/>
      <c r="GM184" s="72"/>
      <c r="GN184" s="72"/>
      <c r="GO184" s="72"/>
      <c r="GP184" s="72"/>
      <c r="GQ184" s="72"/>
      <c r="GR184" s="72"/>
      <c r="GS184" s="72"/>
      <c r="GT184" s="72"/>
      <c r="GU184" s="72"/>
      <c r="GV184" s="72"/>
      <c r="GW184" s="72"/>
      <c r="GX184" s="72"/>
      <c r="GY184" s="72"/>
      <c r="GZ184" s="72"/>
      <c r="HA184" s="72"/>
      <c r="HB184" s="72"/>
      <c r="HC184" s="72"/>
      <c r="HD184" s="72"/>
      <c r="HE184" s="72"/>
      <c r="HF184" s="72"/>
      <c r="HG184" s="72"/>
      <c r="HH184" s="72"/>
      <c r="HI184" s="72"/>
      <c r="HJ184" s="72"/>
      <c r="HK184" s="72"/>
      <c r="HL184" s="72"/>
      <c r="HM184" s="72"/>
      <c r="HN184" s="72"/>
      <c r="HO184" s="72"/>
      <c r="HP184" s="72"/>
      <c r="HQ184" s="72"/>
      <c r="HR184" s="72"/>
      <c r="HS184" s="72"/>
      <c r="HT184" s="72"/>
      <c r="HU184" s="72"/>
      <c r="HV184" s="72"/>
      <c r="HW184" s="72"/>
      <c r="HX184" s="72"/>
      <c r="HY184" s="72"/>
      <c r="HZ184" s="72"/>
      <c r="IA184" s="72"/>
      <c r="IB184" s="72"/>
      <c r="IC184" s="72"/>
      <c r="ID184" s="72"/>
      <c r="IE184" s="72"/>
      <c r="IF184" s="72"/>
      <c r="IG184" s="72"/>
      <c r="IH184" s="72"/>
      <c r="II184" s="72"/>
      <c r="IJ184" s="72"/>
      <c r="IK184" s="72"/>
      <c r="IL184" s="72"/>
      <c r="IM184" s="72"/>
      <c r="IN184" s="72"/>
      <c r="IO184" s="72"/>
      <c r="IP184" s="72"/>
      <c r="IQ184" s="72"/>
    </row>
    <row r="185" spans="1:249" s="10" customFormat="1" ht="36.75" customHeight="1">
      <c r="A185" s="28">
        <v>18</v>
      </c>
      <c r="B185" s="86" t="s">
        <v>216</v>
      </c>
      <c r="C185" s="32" t="s">
        <v>56</v>
      </c>
      <c r="D185" s="37" t="s">
        <v>190</v>
      </c>
      <c r="E185" s="46">
        <v>0.05</v>
      </c>
      <c r="F185" s="31">
        <v>1</v>
      </c>
      <c r="G185" s="38">
        <v>60</v>
      </c>
      <c r="H185" s="32"/>
      <c r="I185" s="59">
        <f t="shared" si="10"/>
        <v>63</v>
      </c>
      <c r="J185" s="32"/>
      <c r="K185" s="59">
        <f t="shared" si="9"/>
        <v>0</v>
      </c>
      <c r="L185" s="60">
        <f t="shared" si="11"/>
        <v>63</v>
      </c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  <c r="FF185" s="57"/>
      <c r="FG185" s="57"/>
      <c r="FH185" s="57"/>
      <c r="FI185" s="57"/>
      <c r="FJ185" s="57"/>
      <c r="FK185" s="57"/>
      <c r="FL185" s="57"/>
      <c r="FM185" s="57"/>
      <c r="FN185" s="57"/>
      <c r="FO185" s="57"/>
      <c r="FP185" s="57"/>
      <c r="FQ185" s="57"/>
      <c r="FR185" s="57"/>
      <c r="FS185" s="57"/>
      <c r="FT185" s="57"/>
      <c r="FU185" s="57"/>
      <c r="FV185" s="57"/>
      <c r="FW185" s="57"/>
      <c r="FX185" s="57"/>
      <c r="FY185" s="57"/>
      <c r="FZ185" s="57"/>
      <c r="GA185" s="57"/>
      <c r="GB185" s="57"/>
      <c r="GC185" s="57"/>
      <c r="GD185" s="57"/>
      <c r="GE185" s="57"/>
      <c r="GF185" s="57"/>
      <c r="GG185" s="57"/>
      <c r="GH185" s="57"/>
      <c r="GI185" s="57"/>
      <c r="GJ185" s="57"/>
      <c r="GK185" s="57"/>
      <c r="GL185" s="57"/>
      <c r="GM185" s="57"/>
      <c r="GN185" s="57"/>
      <c r="GO185" s="57"/>
      <c r="GP185" s="57"/>
      <c r="GQ185" s="57"/>
      <c r="GR185" s="57"/>
      <c r="GS185" s="57"/>
      <c r="GT185" s="57"/>
      <c r="GU185" s="57"/>
      <c r="GV185" s="57"/>
      <c r="GW185" s="57"/>
      <c r="GX185" s="57"/>
      <c r="GY185" s="57"/>
      <c r="GZ185" s="57"/>
      <c r="HA185" s="57"/>
      <c r="HB185" s="57"/>
      <c r="HC185" s="57"/>
      <c r="HD185" s="57"/>
      <c r="HE185" s="57"/>
      <c r="HF185" s="57"/>
      <c r="HG185" s="57"/>
      <c r="HH185" s="57"/>
      <c r="HI185" s="57"/>
      <c r="HJ185" s="57"/>
      <c r="HK185" s="57"/>
      <c r="HL185" s="57"/>
      <c r="HM185" s="57"/>
      <c r="HN185" s="57"/>
      <c r="HO185" s="57"/>
      <c r="HP185" s="57"/>
      <c r="HQ185" s="57"/>
      <c r="HR185" s="57"/>
      <c r="HS185" s="57"/>
      <c r="HT185" s="57"/>
      <c r="HU185" s="57"/>
      <c r="HV185" s="57"/>
      <c r="HW185" s="57"/>
      <c r="HX185" s="57"/>
      <c r="HY185" s="57"/>
      <c r="HZ185" s="57"/>
      <c r="IA185" s="57"/>
      <c r="IB185" s="57"/>
      <c r="IC185" s="57"/>
      <c r="ID185" s="57"/>
      <c r="IE185" s="57"/>
      <c r="IF185" s="57"/>
      <c r="IG185" s="57"/>
      <c r="IH185" s="57"/>
      <c r="II185" s="57"/>
      <c r="IJ185" s="57"/>
      <c r="IK185" s="57"/>
      <c r="IL185" s="57"/>
      <c r="IM185" s="57"/>
      <c r="IN185" s="57"/>
      <c r="IO185" s="57"/>
    </row>
    <row r="186" spans="1:249" s="10" customFormat="1" ht="35.25" customHeight="1">
      <c r="A186" s="28">
        <v>19</v>
      </c>
      <c r="B186" s="86" t="s">
        <v>217</v>
      </c>
      <c r="C186" s="32" t="s">
        <v>56</v>
      </c>
      <c r="D186" s="37" t="s">
        <v>190</v>
      </c>
      <c r="E186" s="24">
        <v>0.05</v>
      </c>
      <c r="F186" s="31">
        <v>8.7</v>
      </c>
      <c r="G186" s="38">
        <v>60</v>
      </c>
      <c r="H186" s="32"/>
      <c r="I186" s="59">
        <f t="shared" si="10"/>
        <v>548.0999999999999</v>
      </c>
      <c r="J186" s="32"/>
      <c r="K186" s="59">
        <f t="shared" si="9"/>
        <v>0</v>
      </c>
      <c r="L186" s="60">
        <f t="shared" si="11"/>
        <v>548.0999999999999</v>
      </c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57"/>
      <c r="EF186" s="57"/>
      <c r="EG186" s="57"/>
      <c r="EH186" s="57"/>
      <c r="EI186" s="57"/>
      <c r="EJ186" s="57"/>
      <c r="EK186" s="57"/>
      <c r="EL186" s="57"/>
      <c r="EM186" s="57"/>
      <c r="EN186" s="57"/>
      <c r="EO186" s="57"/>
      <c r="EP186" s="57"/>
      <c r="EQ186" s="57"/>
      <c r="ER186" s="57"/>
      <c r="ES186" s="57"/>
      <c r="ET186" s="57"/>
      <c r="EU186" s="57"/>
      <c r="EV186" s="57"/>
      <c r="EW186" s="57"/>
      <c r="EX186" s="57"/>
      <c r="EY186" s="57"/>
      <c r="EZ186" s="57"/>
      <c r="FA186" s="57"/>
      <c r="FB186" s="57"/>
      <c r="FC186" s="57"/>
      <c r="FD186" s="57"/>
      <c r="FE186" s="57"/>
      <c r="FF186" s="57"/>
      <c r="FG186" s="57"/>
      <c r="FH186" s="57"/>
      <c r="FI186" s="57"/>
      <c r="FJ186" s="57"/>
      <c r="FK186" s="57"/>
      <c r="FL186" s="57"/>
      <c r="FM186" s="57"/>
      <c r="FN186" s="57"/>
      <c r="FO186" s="57"/>
      <c r="FP186" s="57"/>
      <c r="FQ186" s="57"/>
      <c r="FR186" s="57"/>
      <c r="FS186" s="57"/>
      <c r="FT186" s="57"/>
      <c r="FU186" s="57"/>
      <c r="FV186" s="57"/>
      <c r="FW186" s="57"/>
      <c r="FX186" s="57"/>
      <c r="FY186" s="57"/>
      <c r="FZ186" s="57"/>
      <c r="GA186" s="57"/>
      <c r="GB186" s="57"/>
      <c r="GC186" s="57"/>
      <c r="GD186" s="57"/>
      <c r="GE186" s="57"/>
      <c r="GF186" s="57"/>
      <c r="GG186" s="57"/>
      <c r="GH186" s="57"/>
      <c r="GI186" s="57"/>
      <c r="GJ186" s="57"/>
      <c r="GK186" s="57"/>
      <c r="GL186" s="57"/>
      <c r="GM186" s="57"/>
      <c r="GN186" s="57"/>
      <c r="GO186" s="57"/>
      <c r="GP186" s="57"/>
      <c r="GQ186" s="57"/>
      <c r="GR186" s="57"/>
      <c r="GS186" s="57"/>
      <c r="GT186" s="57"/>
      <c r="GU186" s="57"/>
      <c r="GV186" s="57"/>
      <c r="GW186" s="57"/>
      <c r="GX186" s="57"/>
      <c r="GY186" s="57"/>
      <c r="GZ186" s="57"/>
      <c r="HA186" s="57"/>
      <c r="HB186" s="57"/>
      <c r="HC186" s="57"/>
      <c r="HD186" s="57"/>
      <c r="HE186" s="57"/>
      <c r="HF186" s="57"/>
      <c r="HG186" s="57"/>
      <c r="HH186" s="57"/>
      <c r="HI186" s="57"/>
      <c r="HJ186" s="57"/>
      <c r="HK186" s="57"/>
      <c r="HL186" s="57"/>
      <c r="HM186" s="57"/>
      <c r="HN186" s="57"/>
      <c r="HO186" s="57"/>
      <c r="HP186" s="57"/>
      <c r="HQ186" s="57"/>
      <c r="HR186" s="57"/>
      <c r="HS186" s="57"/>
      <c r="HT186" s="57"/>
      <c r="HU186" s="57"/>
      <c r="HV186" s="57"/>
      <c r="HW186" s="57"/>
      <c r="HX186" s="57"/>
      <c r="HY186" s="57"/>
      <c r="HZ186" s="57"/>
      <c r="IA186" s="57"/>
      <c r="IB186" s="57"/>
      <c r="IC186" s="57"/>
      <c r="ID186" s="57"/>
      <c r="IE186" s="57"/>
      <c r="IF186" s="57"/>
      <c r="IG186" s="57"/>
      <c r="IH186" s="57"/>
      <c r="II186" s="57"/>
      <c r="IJ186" s="57"/>
      <c r="IK186" s="57"/>
      <c r="IL186" s="57"/>
      <c r="IM186" s="57"/>
      <c r="IN186" s="57"/>
      <c r="IO186" s="57"/>
    </row>
    <row r="187" spans="1:12" s="13" customFormat="1" ht="12.75">
      <c r="A187" s="28">
        <v>20</v>
      </c>
      <c r="B187" s="86" t="s">
        <v>218</v>
      </c>
      <c r="C187" s="32" t="s">
        <v>123</v>
      </c>
      <c r="D187" s="29" t="s">
        <v>210</v>
      </c>
      <c r="E187" s="24"/>
      <c r="F187" s="31">
        <v>1</v>
      </c>
      <c r="G187" s="38">
        <v>3000</v>
      </c>
      <c r="H187" s="32"/>
      <c r="I187" s="59">
        <f t="shared" si="10"/>
        <v>3000</v>
      </c>
      <c r="J187" s="32"/>
      <c r="K187" s="59">
        <f t="shared" si="9"/>
        <v>0</v>
      </c>
      <c r="L187" s="60">
        <f t="shared" si="11"/>
        <v>3000</v>
      </c>
    </row>
    <row r="188" spans="1:12" s="13" customFormat="1" ht="12.75">
      <c r="A188" s="28">
        <v>21</v>
      </c>
      <c r="B188" s="86" t="s">
        <v>219</v>
      </c>
      <c r="C188" s="32" t="s">
        <v>123</v>
      </c>
      <c r="D188" s="29" t="s">
        <v>212</v>
      </c>
      <c r="E188" s="24"/>
      <c r="F188" s="31">
        <v>1</v>
      </c>
      <c r="G188" s="38">
        <v>430</v>
      </c>
      <c r="H188" s="32"/>
      <c r="I188" s="59">
        <f t="shared" si="10"/>
        <v>430</v>
      </c>
      <c r="J188" s="32"/>
      <c r="K188" s="59">
        <f t="shared" si="9"/>
        <v>0</v>
      </c>
      <c r="L188" s="60">
        <f t="shared" si="11"/>
        <v>430</v>
      </c>
    </row>
    <row r="189" spans="1:12" s="13" customFormat="1" ht="12.75">
      <c r="A189" s="28">
        <v>22</v>
      </c>
      <c r="B189" s="86" t="s">
        <v>220</v>
      </c>
      <c r="C189" s="32" t="s">
        <v>97</v>
      </c>
      <c r="D189" s="29" t="s">
        <v>214</v>
      </c>
      <c r="E189" s="24"/>
      <c r="F189" s="31">
        <v>1</v>
      </c>
      <c r="G189" s="38">
        <v>780</v>
      </c>
      <c r="H189" s="32"/>
      <c r="I189" s="59">
        <f t="shared" si="10"/>
        <v>780</v>
      </c>
      <c r="J189" s="32"/>
      <c r="K189" s="59">
        <f t="shared" si="9"/>
        <v>0</v>
      </c>
      <c r="L189" s="60">
        <f t="shared" si="11"/>
        <v>780</v>
      </c>
    </row>
    <row r="190" spans="1:28" ht="12.75">
      <c r="A190" s="111" t="s">
        <v>221</v>
      </c>
      <c r="B190" s="111"/>
      <c r="C190" s="32"/>
      <c r="D190" s="32"/>
      <c r="E190" s="24"/>
      <c r="F190" s="31"/>
      <c r="G190" s="32"/>
      <c r="H190" s="89"/>
      <c r="I190" s="85">
        <f>SUM(I168:I189)</f>
        <v>26751.3</v>
      </c>
      <c r="J190" s="89"/>
      <c r="K190" s="89"/>
      <c r="L190" s="85">
        <f>SUM(L167:L189)</f>
        <v>26751.3</v>
      </c>
      <c r="AB190" s="13"/>
    </row>
    <row r="191" spans="1:12" s="13" customFormat="1" ht="12.75">
      <c r="A191" s="50" t="s">
        <v>0</v>
      </c>
      <c r="B191" s="88" t="s">
        <v>222</v>
      </c>
      <c r="C191" s="112" t="s">
        <v>223</v>
      </c>
      <c r="D191" s="112"/>
      <c r="E191" s="112"/>
      <c r="F191" s="112"/>
      <c r="G191" s="112"/>
      <c r="H191" s="112"/>
      <c r="I191" s="113">
        <f>I166+L190</f>
        <v>59511.16499999999</v>
      </c>
      <c r="J191" s="113"/>
      <c r="K191" s="113"/>
      <c r="L191" s="89"/>
    </row>
    <row r="192" spans="1:251" s="13" customFormat="1" ht="12.75">
      <c r="A192" s="50" t="s">
        <v>7</v>
      </c>
      <c r="B192" s="88" t="s">
        <v>224</v>
      </c>
      <c r="C192" s="112" t="s">
        <v>225</v>
      </c>
      <c r="D192" s="112"/>
      <c r="E192" s="112"/>
      <c r="F192" s="112"/>
      <c r="G192" s="112"/>
      <c r="H192" s="112"/>
      <c r="I192" s="113"/>
      <c r="J192" s="113"/>
      <c r="K192" s="113"/>
      <c r="L192" s="89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</row>
    <row r="193" spans="1:12" ht="12.75">
      <c r="A193" s="50" t="s">
        <v>226</v>
      </c>
      <c r="B193" s="88" t="s">
        <v>227</v>
      </c>
      <c r="C193" s="112" t="s">
        <v>228</v>
      </c>
      <c r="D193" s="112"/>
      <c r="E193" s="112"/>
      <c r="F193" s="112"/>
      <c r="G193" s="112"/>
      <c r="H193" s="112"/>
      <c r="I193" s="113">
        <f>K166</f>
        <v>16014.899999999998</v>
      </c>
      <c r="J193" s="113"/>
      <c r="K193" s="113"/>
      <c r="L193" s="50"/>
    </row>
    <row r="194" spans="1:12" ht="12.75">
      <c r="A194" s="50" t="s">
        <v>229</v>
      </c>
      <c r="B194" s="88" t="s">
        <v>230</v>
      </c>
      <c r="C194" s="114" t="s">
        <v>231</v>
      </c>
      <c r="D194" s="115"/>
      <c r="E194" s="115"/>
      <c r="F194" s="115"/>
      <c r="G194" s="115"/>
      <c r="H194" s="115"/>
      <c r="I194" s="113"/>
      <c r="J194" s="113"/>
      <c r="K194" s="113"/>
      <c r="L194" s="50"/>
    </row>
    <row r="195" spans="1:12" ht="12.75">
      <c r="A195" s="50" t="s">
        <v>232</v>
      </c>
      <c r="B195" s="88" t="s">
        <v>52</v>
      </c>
      <c r="C195" s="112" t="s">
        <v>233</v>
      </c>
      <c r="D195" s="112"/>
      <c r="E195" s="112"/>
      <c r="F195" s="112"/>
      <c r="G195" s="112"/>
      <c r="H195" s="112"/>
      <c r="I195" s="113">
        <f>SUM(I191:K194)</f>
        <v>75526.06499999999</v>
      </c>
      <c r="J195" s="113"/>
      <c r="K195" s="113"/>
      <c r="L195" s="50"/>
    </row>
    <row r="196" spans="1:12" ht="12.75">
      <c r="A196" s="50" t="s">
        <v>234</v>
      </c>
      <c r="B196" s="88" t="s">
        <v>235</v>
      </c>
      <c r="C196" s="112" t="s">
        <v>236</v>
      </c>
      <c r="D196" s="112"/>
      <c r="E196" s="112"/>
      <c r="F196" s="112"/>
      <c r="G196" s="112"/>
      <c r="H196" s="112"/>
      <c r="I196" s="113" t="s">
        <v>237</v>
      </c>
      <c r="J196" s="113"/>
      <c r="K196" s="113"/>
      <c r="L196" s="50"/>
    </row>
    <row r="197" spans="1:12" ht="12.75" customHeight="1">
      <c r="A197" s="50" t="s">
        <v>238</v>
      </c>
      <c r="B197" s="88" t="s">
        <v>239</v>
      </c>
      <c r="C197" s="112" t="s">
        <v>240</v>
      </c>
      <c r="D197" s="112"/>
      <c r="E197" s="112"/>
      <c r="F197" s="112"/>
      <c r="G197" s="112"/>
      <c r="H197" s="112"/>
      <c r="I197" s="116">
        <f>SUM(I195,I196)</f>
        <v>75526.06499999999</v>
      </c>
      <c r="J197" s="116"/>
      <c r="K197" s="116"/>
      <c r="L197" s="89"/>
    </row>
    <row r="198" spans="1:12" s="17" customFormat="1" ht="18.75" customHeight="1">
      <c r="A198" s="92"/>
      <c r="B198" s="93" t="s">
        <v>241</v>
      </c>
      <c r="C198" s="94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1:251" s="18" customFormat="1" ht="27.75" customHeight="1">
      <c r="A199" s="28">
        <v>1</v>
      </c>
      <c r="B199" s="33" t="s">
        <v>242</v>
      </c>
      <c r="C199" s="32" t="s">
        <v>56</v>
      </c>
      <c r="D199" s="29" t="s">
        <v>243</v>
      </c>
      <c r="E199" s="24">
        <v>0.03</v>
      </c>
      <c r="F199" s="31">
        <v>1.5</v>
      </c>
      <c r="G199" s="32">
        <v>240</v>
      </c>
      <c r="H199" s="32">
        <v>30</v>
      </c>
      <c r="I199" s="59">
        <f aca="true" t="shared" si="12" ref="I199:I213">G199*(1+E199)*F199+H199*F199</f>
        <v>415.8</v>
      </c>
      <c r="J199" s="80">
        <v>60</v>
      </c>
      <c r="K199" s="59">
        <f aca="true" t="shared" si="13" ref="K199:K213">J199*F199</f>
        <v>90</v>
      </c>
      <c r="L199" s="60">
        <f aca="true" t="shared" si="14" ref="L199:L213">I199+K199</f>
        <v>505.8</v>
      </c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99"/>
      <c r="BV199" s="99"/>
      <c r="BW199" s="99"/>
      <c r="BX199" s="99"/>
      <c r="BY199" s="99"/>
      <c r="BZ199" s="99"/>
      <c r="CA199" s="99"/>
      <c r="CB199" s="99"/>
      <c r="CC199" s="99"/>
      <c r="CD199" s="99"/>
      <c r="CE199" s="99"/>
      <c r="CF199" s="99"/>
      <c r="CG199" s="99"/>
      <c r="CH199" s="99"/>
      <c r="CI199" s="99"/>
      <c r="CJ199" s="99"/>
      <c r="CK199" s="99"/>
      <c r="CL199" s="99"/>
      <c r="CM199" s="99"/>
      <c r="CN199" s="99"/>
      <c r="CO199" s="99"/>
      <c r="CP199" s="99"/>
      <c r="CQ199" s="99"/>
      <c r="CR199" s="99"/>
      <c r="CS199" s="99"/>
      <c r="CT199" s="99"/>
      <c r="CU199" s="99"/>
      <c r="CV199" s="99"/>
      <c r="CW199" s="99"/>
      <c r="CX199" s="99"/>
      <c r="CY199" s="99"/>
      <c r="CZ199" s="99"/>
      <c r="DA199" s="99"/>
      <c r="DB199" s="99"/>
      <c r="DC199" s="99"/>
      <c r="DD199" s="99"/>
      <c r="DE199" s="99"/>
      <c r="DF199" s="99"/>
      <c r="DG199" s="99"/>
      <c r="DH199" s="99"/>
      <c r="DI199" s="99"/>
      <c r="DJ199" s="99"/>
      <c r="DK199" s="99"/>
      <c r="DL199" s="99"/>
      <c r="DM199" s="99"/>
      <c r="DN199" s="99"/>
      <c r="DO199" s="99"/>
      <c r="DP199" s="99"/>
      <c r="DQ199" s="99"/>
      <c r="DR199" s="99"/>
      <c r="DS199" s="99"/>
      <c r="DT199" s="99"/>
      <c r="DU199" s="99"/>
      <c r="DV199" s="99"/>
      <c r="DW199" s="99"/>
      <c r="DX199" s="99"/>
      <c r="DY199" s="99"/>
      <c r="DZ199" s="99"/>
      <c r="EA199" s="99"/>
      <c r="EB199" s="99"/>
      <c r="EC199" s="99"/>
      <c r="ED199" s="99"/>
      <c r="EE199" s="99"/>
      <c r="EF199" s="99"/>
      <c r="EG199" s="99"/>
      <c r="EH199" s="99"/>
      <c r="EI199" s="99"/>
      <c r="EJ199" s="99"/>
      <c r="EK199" s="99"/>
      <c r="EL199" s="99"/>
      <c r="EM199" s="99"/>
      <c r="EN199" s="99"/>
      <c r="EO199" s="99"/>
      <c r="EP199" s="99"/>
      <c r="EQ199" s="99"/>
      <c r="ER199" s="99"/>
      <c r="ES199" s="99"/>
      <c r="ET199" s="99"/>
      <c r="EU199" s="99"/>
      <c r="EV199" s="99"/>
      <c r="EW199" s="99"/>
      <c r="EX199" s="99"/>
      <c r="EY199" s="99"/>
      <c r="EZ199" s="99"/>
      <c r="FA199" s="99"/>
      <c r="FB199" s="99"/>
      <c r="FC199" s="99"/>
      <c r="FD199" s="99"/>
      <c r="FE199" s="99"/>
      <c r="FF199" s="99"/>
      <c r="FG199" s="99"/>
      <c r="FH199" s="99"/>
      <c r="FI199" s="99"/>
      <c r="FJ199" s="99"/>
      <c r="FK199" s="99"/>
      <c r="FL199" s="99"/>
      <c r="FM199" s="99"/>
      <c r="FN199" s="99"/>
      <c r="FO199" s="99"/>
      <c r="FP199" s="99"/>
      <c r="FQ199" s="99"/>
      <c r="FR199" s="99"/>
      <c r="FS199" s="99"/>
      <c r="FT199" s="99"/>
      <c r="FU199" s="99"/>
      <c r="FV199" s="99"/>
      <c r="FW199" s="99"/>
      <c r="FX199" s="99"/>
      <c r="FY199" s="99"/>
      <c r="FZ199" s="99"/>
      <c r="GA199" s="99"/>
      <c r="GB199" s="99"/>
      <c r="GC199" s="99"/>
      <c r="GD199" s="99"/>
      <c r="GE199" s="99"/>
      <c r="GF199" s="99"/>
      <c r="GG199" s="99"/>
      <c r="GH199" s="99"/>
      <c r="GI199" s="99"/>
      <c r="GJ199" s="99"/>
      <c r="GK199" s="99"/>
      <c r="GL199" s="99"/>
      <c r="GM199" s="99"/>
      <c r="GN199" s="99"/>
      <c r="GO199" s="99"/>
      <c r="GP199" s="99"/>
      <c r="GQ199" s="99"/>
      <c r="GR199" s="99"/>
      <c r="GS199" s="99"/>
      <c r="GT199" s="99"/>
      <c r="GU199" s="99"/>
      <c r="GV199" s="99"/>
      <c r="GW199" s="99"/>
      <c r="GX199" s="99"/>
      <c r="GY199" s="99"/>
      <c r="GZ199" s="99"/>
      <c r="HA199" s="99"/>
      <c r="HB199" s="99"/>
      <c r="HC199" s="99"/>
      <c r="HD199" s="99"/>
      <c r="HE199" s="99"/>
      <c r="HF199" s="99"/>
      <c r="HG199" s="99"/>
      <c r="HH199" s="99"/>
      <c r="HI199" s="99"/>
      <c r="HJ199" s="99"/>
      <c r="HK199" s="99"/>
      <c r="HL199" s="99"/>
      <c r="HM199" s="99"/>
      <c r="HN199" s="99"/>
      <c r="HO199" s="99"/>
      <c r="HP199" s="99"/>
      <c r="HQ199" s="99"/>
      <c r="HR199" s="99"/>
      <c r="HS199" s="99"/>
      <c r="HT199" s="99"/>
      <c r="HU199" s="99"/>
      <c r="HV199" s="99"/>
      <c r="HW199" s="99"/>
      <c r="HX199" s="99"/>
      <c r="HY199" s="99"/>
      <c r="HZ199" s="99"/>
      <c r="IA199" s="99"/>
      <c r="IB199" s="99"/>
      <c r="IC199" s="99"/>
      <c r="ID199" s="99"/>
      <c r="IE199" s="99"/>
      <c r="IF199" s="99"/>
      <c r="IG199" s="99"/>
      <c r="IH199" s="99"/>
      <c r="II199" s="99"/>
      <c r="IJ199" s="99"/>
      <c r="IK199" s="99"/>
      <c r="IL199" s="99"/>
      <c r="IM199" s="99"/>
      <c r="IN199" s="99"/>
      <c r="IO199" s="99"/>
      <c r="IP199" s="99"/>
      <c r="IQ199" s="99"/>
    </row>
    <row r="200" spans="1:251" s="18" customFormat="1" ht="15.75" customHeight="1">
      <c r="A200" s="28">
        <f aca="true" t="shared" si="15" ref="A200:A213">SUM(A199+1)</f>
        <v>2</v>
      </c>
      <c r="B200" s="33" t="s">
        <v>244</v>
      </c>
      <c r="C200" s="32" t="s">
        <v>56</v>
      </c>
      <c r="D200" s="29" t="s">
        <v>245</v>
      </c>
      <c r="E200" s="24"/>
      <c r="F200" s="31">
        <v>1.5</v>
      </c>
      <c r="G200" s="32">
        <v>180</v>
      </c>
      <c r="H200" s="32">
        <v>25</v>
      </c>
      <c r="I200" s="59">
        <f t="shared" si="12"/>
        <v>307.5</v>
      </c>
      <c r="J200" s="80">
        <v>20</v>
      </c>
      <c r="K200" s="59">
        <f t="shared" si="13"/>
        <v>30</v>
      </c>
      <c r="L200" s="60">
        <f t="shared" si="14"/>
        <v>337.5</v>
      </c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99"/>
      <c r="BZ200" s="99"/>
      <c r="CA200" s="99"/>
      <c r="CB200" s="99"/>
      <c r="CC200" s="99"/>
      <c r="CD200" s="99"/>
      <c r="CE200" s="99"/>
      <c r="CF200" s="99"/>
      <c r="CG200" s="99"/>
      <c r="CH200" s="99"/>
      <c r="CI200" s="99"/>
      <c r="CJ200" s="99"/>
      <c r="CK200" s="99"/>
      <c r="CL200" s="99"/>
      <c r="CM200" s="99"/>
      <c r="CN200" s="99"/>
      <c r="CO200" s="99"/>
      <c r="CP200" s="99"/>
      <c r="CQ200" s="99"/>
      <c r="CR200" s="99"/>
      <c r="CS200" s="99"/>
      <c r="CT200" s="99"/>
      <c r="CU200" s="99"/>
      <c r="CV200" s="99"/>
      <c r="CW200" s="99"/>
      <c r="CX200" s="99"/>
      <c r="CY200" s="99"/>
      <c r="CZ200" s="99"/>
      <c r="DA200" s="99"/>
      <c r="DB200" s="99"/>
      <c r="DC200" s="99"/>
      <c r="DD200" s="99"/>
      <c r="DE200" s="99"/>
      <c r="DF200" s="99"/>
      <c r="DG200" s="99"/>
      <c r="DH200" s="99"/>
      <c r="DI200" s="99"/>
      <c r="DJ200" s="99"/>
      <c r="DK200" s="99"/>
      <c r="DL200" s="99"/>
      <c r="DM200" s="99"/>
      <c r="DN200" s="99"/>
      <c r="DO200" s="99"/>
      <c r="DP200" s="99"/>
      <c r="DQ200" s="99"/>
      <c r="DR200" s="99"/>
      <c r="DS200" s="99"/>
      <c r="DT200" s="99"/>
      <c r="DU200" s="99"/>
      <c r="DV200" s="99"/>
      <c r="DW200" s="99"/>
      <c r="DX200" s="99"/>
      <c r="DY200" s="99"/>
      <c r="DZ200" s="99"/>
      <c r="EA200" s="99"/>
      <c r="EB200" s="99"/>
      <c r="EC200" s="99"/>
      <c r="ED200" s="99"/>
      <c r="EE200" s="99"/>
      <c r="EF200" s="99"/>
      <c r="EG200" s="99"/>
      <c r="EH200" s="99"/>
      <c r="EI200" s="99"/>
      <c r="EJ200" s="99"/>
      <c r="EK200" s="99"/>
      <c r="EL200" s="99"/>
      <c r="EM200" s="99"/>
      <c r="EN200" s="99"/>
      <c r="EO200" s="99"/>
      <c r="EP200" s="99"/>
      <c r="EQ200" s="99"/>
      <c r="ER200" s="99"/>
      <c r="ES200" s="99"/>
      <c r="ET200" s="99"/>
      <c r="EU200" s="99"/>
      <c r="EV200" s="99"/>
      <c r="EW200" s="99"/>
      <c r="EX200" s="99"/>
      <c r="EY200" s="99"/>
      <c r="EZ200" s="99"/>
      <c r="FA200" s="99"/>
      <c r="FB200" s="99"/>
      <c r="FC200" s="99"/>
      <c r="FD200" s="99"/>
      <c r="FE200" s="99"/>
      <c r="FF200" s="99"/>
      <c r="FG200" s="99"/>
      <c r="FH200" s="99"/>
      <c r="FI200" s="99"/>
      <c r="FJ200" s="99"/>
      <c r="FK200" s="99"/>
      <c r="FL200" s="99"/>
      <c r="FM200" s="99"/>
      <c r="FN200" s="99"/>
      <c r="FO200" s="99"/>
      <c r="FP200" s="99"/>
      <c r="FQ200" s="99"/>
      <c r="FR200" s="99"/>
      <c r="FS200" s="99"/>
      <c r="FT200" s="99"/>
      <c r="FU200" s="99"/>
      <c r="FV200" s="99"/>
      <c r="FW200" s="99"/>
      <c r="FX200" s="99"/>
      <c r="FY200" s="99"/>
      <c r="FZ200" s="99"/>
      <c r="GA200" s="99"/>
      <c r="GB200" s="99"/>
      <c r="GC200" s="99"/>
      <c r="GD200" s="99"/>
      <c r="GE200" s="99"/>
      <c r="GF200" s="99"/>
      <c r="GG200" s="99"/>
      <c r="GH200" s="99"/>
      <c r="GI200" s="99"/>
      <c r="GJ200" s="99"/>
      <c r="GK200" s="99"/>
      <c r="GL200" s="99"/>
      <c r="GM200" s="99"/>
      <c r="GN200" s="99"/>
      <c r="GO200" s="99"/>
      <c r="GP200" s="99"/>
      <c r="GQ200" s="99"/>
      <c r="GR200" s="99"/>
      <c r="GS200" s="99"/>
      <c r="GT200" s="99"/>
      <c r="GU200" s="99"/>
      <c r="GV200" s="99"/>
      <c r="GW200" s="99"/>
      <c r="GX200" s="99"/>
      <c r="GY200" s="99"/>
      <c r="GZ200" s="99"/>
      <c r="HA200" s="99"/>
      <c r="HB200" s="99"/>
      <c r="HC200" s="99"/>
      <c r="HD200" s="99"/>
      <c r="HE200" s="99"/>
      <c r="HF200" s="99"/>
      <c r="HG200" s="99"/>
      <c r="HH200" s="99"/>
      <c r="HI200" s="99"/>
      <c r="HJ200" s="99"/>
      <c r="HK200" s="99"/>
      <c r="HL200" s="99"/>
      <c r="HM200" s="99"/>
      <c r="HN200" s="99"/>
      <c r="HO200" s="99"/>
      <c r="HP200" s="99"/>
      <c r="HQ200" s="99"/>
      <c r="HR200" s="99"/>
      <c r="HS200" s="99"/>
      <c r="HT200" s="99"/>
      <c r="HU200" s="99"/>
      <c r="HV200" s="99"/>
      <c r="HW200" s="99"/>
      <c r="HX200" s="99"/>
      <c r="HY200" s="99"/>
      <c r="HZ200" s="99"/>
      <c r="IA200" s="99"/>
      <c r="IB200" s="99"/>
      <c r="IC200" s="99"/>
      <c r="ID200" s="99"/>
      <c r="IE200" s="99"/>
      <c r="IF200" s="99"/>
      <c r="IG200" s="99"/>
      <c r="IH200" s="99"/>
      <c r="II200" s="99"/>
      <c r="IJ200" s="99"/>
      <c r="IK200" s="99"/>
      <c r="IL200" s="99"/>
      <c r="IM200" s="99"/>
      <c r="IN200" s="99"/>
      <c r="IO200" s="99"/>
      <c r="IP200" s="99"/>
      <c r="IQ200" s="99"/>
    </row>
    <row r="201" spans="1:251" s="18" customFormat="1" ht="22.5">
      <c r="A201" s="28">
        <f t="shared" si="15"/>
        <v>3</v>
      </c>
      <c r="B201" s="33" t="s">
        <v>246</v>
      </c>
      <c r="C201" s="32" t="s">
        <v>56</v>
      </c>
      <c r="D201" s="29" t="s">
        <v>243</v>
      </c>
      <c r="E201" s="24">
        <v>0.03</v>
      </c>
      <c r="F201" s="31">
        <v>1</v>
      </c>
      <c r="G201" s="32">
        <v>420</v>
      </c>
      <c r="H201" s="32">
        <v>30</v>
      </c>
      <c r="I201" s="59">
        <f t="shared" si="12"/>
        <v>462.6</v>
      </c>
      <c r="J201" s="32">
        <v>90</v>
      </c>
      <c r="K201" s="59">
        <f t="shared" si="13"/>
        <v>90</v>
      </c>
      <c r="L201" s="60">
        <f t="shared" si="14"/>
        <v>552.6</v>
      </c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99"/>
      <c r="BZ201" s="99"/>
      <c r="CA201" s="99"/>
      <c r="CB201" s="99"/>
      <c r="CC201" s="99"/>
      <c r="CD201" s="99"/>
      <c r="CE201" s="99"/>
      <c r="CF201" s="99"/>
      <c r="CG201" s="99"/>
      <c r="CH201" s="99"/>
      <c r="CI201" s="99"/>
      <c r="CJ201" s="99"/>
      <c r="CK201" s="99"/>
      <c r="CL201" s="99"/>
      <c r="CM201" s="99"/>
      <c r="CN201" s="99"/>
      <c r="CO201" s="99"/>
      <c r="CP201" s="99"/>
      <c r="CQ201" s="99"/>
      <c r="CR201" s="99"/>
      <c r="CS201" s="99"/>
      <c r="CT201" s="99"/>
      <c r="CU201" s="99"/>
      <c r="CV201" s="99"/>
      <c r="CW201" s="99"/>
      <c r="CX201" s="99"/>
      <c r="CY201" s="99"/>
      <c r="CZ201" s="99"/>
      <c r="DA201" s="99"/>
      <c r="DB201" s="99"/>
      <c r="DC201" s="99"/>
      <c r="DD201" s="99"/>
      <c r="DE201" s="99"/>
      <c r="DF201" s="99"/>
      <c r="DG201" s="99"/>
      <c r="DH201" s="99"/>
      <c r="DI201" s="99"/>
      <c r="DJ201" s="99"/>
      <c r="DK201" s="99"/>
      <c r="DL201" s="99"/>
      <c r="DM201" s="99"/>
      <c r="DN201" s="99"/>
      <c r="DO201" s="99"/>
      <c r="DP201" s="99"/>
      <c r="DQ201" s="99"/>
      <c r="DR201" s="99"/>
      <c r="DS201" s="99"/>
      <c r="DT201" s="99"/>
      <c r="DU201" s="99"/>
      <c r="DV201" s="99"/>
      <c r="DW201" s="99"/>
      <c r="DX201" s="99"/>
      <c r="DY201" s="99"/>
      <c r="DZ201" s="99"/>
      <c r="EA201" s="99"/>
      <c r="EB201" s="99"/>
      <c r="EC201" s="99"/>
      <c r="ED201" s="99"/>
      <c r="EE201" s="99"/>
      <c r="EF201" s="99"/>
      <c r="EG201" s="99"/>
      <c r="EH201" s="99"/>
      <c r="EI201" s="99"/>
      <c r="EJ201" s="99"/>
      <c r="EK201" s="99"/>
      <c r="EL201" s="99"/>
      <c r="EM201" s="99"/>
      <c r="EN201" s="99"/>
      <c r="EO201" s="99"/>
      <c r="EP201" s="99"/>
      <c r="EQ201" s="99"/>
      <c r="ER201" s="99"/>
      <c r="ES201" s="99"/>
      <c r="ET201" s="99"/>
      <c r="EU201" s="99"/>
      <c r="EV201" s="99"/>
      <c r="EW201" s="99"/>
      <c r="EX201" s="99"/>
      <c r="EY201" s="99"/>
      <c r="EZ201" s="99"/>
      <c r="FA201" s="99"/>
      <c r="FB201" s="99"/>
      <c r="FC201" s="99"/>
      <c r="FD201" s="99"/>
      <c r="FE201" s="99"/>
      <c r="FF201" s="99"/>
      <c r="FG201" s="99"/>
      <c r="FH201" s="99"/>
      <c r="FI201" s="99"/>
      <c r="FJ201" s="99"/>
      <c r="FK201" s="99"/>
      <c r="FL201" s="99"/>
      <c r="FM201" s="99"/>
      <c r="FN201" s="99"/>
      <c r="FO201" s="99"/>
      <c r="FP201" s="99"/>
      <c r="FQ201" s="99"/>
      <c r="FR201" s="99"/>
      <c r="FS201" s="99"/>
      <c r="FT201" s="99"/>
      <c r="FU201" s="99"/>
      <c r="FV201" s="99"/>
      <c r="FW201" s="99"/>
      <c r="FX201" s="99"/>
      <c r="FY201" s="99"/>
      <c r="FZ201" s="99"/>
      <c r="GA201" s="99"/>
      <c r="GB201" s="99"/>
      <c r="GC201" s="99"/>
      <c r="GD201" s="99"/>
      <c r="GE201" s="99"/>
      <c r="GF201" s="99"/>
      <c r="GG201" s="99"/>
      <c r="GH201" s="99"/>
      <c r="GI201" s="99"/>
      <c r="GJ201" s="99"/>
      <c r="GK201" s="99"/>
      <c r="GL201" s="99"/>
      <c r="GM201" s="99"/>
      <c r="GN201" s="99"/>
      <c r="GO201" s="99"/>
      <c r="GP201" s="99"/>
      <c r="GQ201" s="99"/>
      <c r="GR201" s="99"/>
      <c r="GS201" s="99"/>
      <c r="GT201" s="99"/>
      <c r="GU201" s="99"/>
      <c r="GV201" s="99"/>
      <c r="GW201" s="99"/>
      <c r="GX201" s="99"/>
      <c r="GY201" s="99"/>
      <c r="GZ201" s="99"/>
      <c r="HA201" s="99"/>
      <c r="HB201" s="99"/>
      <c r="HC201" s="99"/>
      <c r="HD201" s="99"/>
      <c r="HE201" s="99"/>
      <c r="HF201" s="99"/>
      <c r="HG201" s="99"/>
      <c r="HH201" s="99"/>
      <c r="HI201" s="99"/>
      <c r="HJ201" s="99"/>
      <c r="HK201" s="99"/>
      <c r="HL201" s="99"/>
      <c r="HM201" s="99"/>
      <c r="HN201" s="99"/>
      <c r="HO201" s="99"/>
      <c r="HP201" s="99"/>
      <c r="HQ201" s="99"/>
      <c r="HR201" s="99"/>
      <c r="HS201" s="99"/>
      <c r="HT201" s="99"/>
      <c r="HU201" s="99"/>
      <c r="HV201" s="99"/>
      <c r="HW201" s="99"/>
      <c r="HX201" s="99"/>
      <c r="HY201" s="99"/>
      <c r="HZ201" s="99"/>
      <c r="IA201" s="99"/>
      <c r="IB201" s="99"/>
      <c r="IC201" s="99"/>
      <c r="ID201" s="99"/>
      <c r="IE201" s="99"/>
      <c r="IF201" s="99"/>
      <c r="IG201" s="99"/>
      <c r="IH201" s="99"/>
      <c r="II201" s="99"/>
      <c r="IJ201" s="99"/>
      <c r="IK201" s="99"/>
      <c r="IL201" s="99"/>
      <c r="IM201" s="99"/>
      <c r="IN201" s="99"/>
      <c r="IO201" s="99"/>
      <c r="IP201" s="99"/>
      <c r="IQ201" s="99"/>
    </row>
    <row r="202" spans="1:251" s="18" customFormat="1" ht="22.5">
      <c r="A202" s="28">
        <f t="shared" si="15"/>
        <v>4</v>
      </c>
      <c r="B202" s="33" t="s">
        <v>247</v>
      </c>
      <c r="C202" s="32" t="s">
        <v>56</v>
      </c>
      <c r="D202" s="29" t="s">
        <v>243</v>
      </c>
      <c r="E202" s="24">
        <v>0.03</v>
      </c>
      <c r="F202" s="31">
        <v>1</v>
      </c>
      <c r="G202" s="32">
        <v>420</v>
      </c>
      <c r="H202" s="32">
        <v>30</v>
      </c>
      <c r="I202" s="59">
        <f t="shared" si="12"/>
        <v>462.6</v>
      </c>
      <c r="J202" s="32">
        <v>90</v>
      </c>
      <c r="K202" s="59">
        <f t="shared" si="13"/>
        <v>90</v>
      </c>
      <c r="L202" s="60">
        <f t="shared" si="14"/>
        <v>552.6</v>
      </c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  <c r="CW202" s="99"/>
      <c r="CX202" s="99"/>
      <c r="CY202" s="99"/>
      <c r="CZ202" s="99"/>
      <c r="DA202" s="99"/>
      <c r="DB202" s="99"/>
      <c r="DC202" s="99"/>
      <c r="DD202" s="99"/>
      <c r="DE202" s="99"/>
      <c r="DF202" s="99"/>
      <c r="DG202" s="99"/>
      <c r="DH202" s="99"/>
      <c r="DI202" s="99"/>
      <c r="DJ202" s="99"/>
      <c r="DK202" s="99"/>
      <c r="DL202" s="99"/>
      <c r="DM202" s="99"/>
      <c r="DN202" s="99"/>
      <c r="DO202" s="99"/>
      <c r="DP202" s="99"/>
      <c r="DQ202" s="99"/>
      <c r="DR202" s="99"/>
      <c r="DS202" s="99"/>
      <c r="DT202" s="99"/>
      <c r="DU202" s="99"/>
      <c r="DV202" s="99"/>
      <c r="DW202" s="99"/>
      <c r="DX202" s="99"/>
      <c r="DY202" s="99"/>
      <c r="DZ202" s="99"/>
      <c r="EA202" s="99"/>
      <c r="EB202" s="99"/>
      <c r="EC202" s="99"/>
      <c r="ED202" s="99"/>
      <c r="EE202" s="99"/>
      <c r="EF202" s="99"/>
      <c r="EG202" s="99"/>
      <c r="EH202" s="99"/>
      <c r="EI202" s="99"/>
      <c r="EJ202" s="99"/>
      <c r="EK202" s="99"/>
      <c r="EL202" s="99"/>
      <c r="EM202" s="99"/>
      <c r="EN202" s="99"/>
      <c r="EO202" s="99"/>
      <c r="EP202" s="99"/>
      <c r="EQ202" s="99"/>
      <c r="ER202" s="99"/>
      <c r="ES202" s="99"/>
      <c r="ET202" s="99"/>
      <c r="EU202" s="99"/>
      <c r="EV202" s="99"/>
      <c r="EW202" s="99"/>
      <c r="EX202" s="99"/>
      <c r="EY202" s="99"/>
      <c r="EZ202" s="99"/>
      <c r="FA202" s="99"/>
      <c r="FB202" s="99"/>
      <c r="FC202" s="99"/>
      <c r="FD202" s="99"/>
      <c r="FE202" s="99"/>
      <c r="FF202" s="99"/>
      <c r="FG202" s="99"/>
      <c r="FH202" s="99"/>
      <c r="FI202" s="99"/>
      <c r="FJ202" s="99"/>
      <c r="FK202" s="99"/>
      <c r="FL202" s="99"/>
      <c r="FM202" s="99"/>
      <c r="FN202" s="99"/>
      <c r="FO202" s="99"/>
      <c r="FP202" s="99"/>
      <c r="FQ202" s="99"/>
      <c r="FR202" s="99"/>
      <c r="FS202" s="99"/>
      <c r="FT202" s="99"/>
      <c r="FU202" s="99"/>
      <c r="FV202" s="99"/>
      <c r="FW202" s="99"/>
      <c r="FX202" s="99"/>
      <c r="FY202" s="99"/>
      <c r="FZ202" s="99"/>
      <c r="GA202" s="99"/>
      <c r="GB202" s="99"/>
      <c r="GC202" s="99"/>
      <c r="GD202" s="99"/>
      <c r="GE202" s="99"/>
      <c r="GF202" s="99"/>
      <c r="GG202" s="99"/>
      <c r="GH202" s="99"/>
      <c r="GI202" s="99"/>
      <c r="GJ202" s="99"/>
      <c r="GK202" s="99"/>
      <c r="GL202" s="99"/>
      <c r="GM202" s="99"/>
      <c r="GN202" s="99"/>
      <c r="GO202" s="99"/>
      <c r="GP202" s="99"/>
      <c r="GQ202" s="99"/>
      <c r="GR202" s="99"/>
      <c r="GS202" s="99"/>
      <c r="GT202" s="99"/>
      <c r="GU202" s="99"/>
      <c r="GV202" s="99"/>
      <c r="GW202" s="99"/>
      <c r="GX202" s="99"/>
      <c r="GY202" s="99"/>
      <c r="GZ202" s="99"/>
      <c r="HA202" s="99"/>
      <c r="HB202" s="99"/>
      <c r="HC202" s="99"/>
      <c r="HD202" s="99"/>
      <c r="HE202" s="99"/>
      <c r="HF202" s="99"/>
      <c r="HG202" s="99"/>
      <c r="HH202" s="99"/>
      <c r="HI202" s="99"/>
      <c r="HJ202" s="99"/>
      <c r="HK202" s="99"/>
      <c r="HL202" s="99"/>
      <c r="HM202" s="99"/>
      <c r="HN202" s="99"/>
      <c r="HO202" s="99"/>
      <c r="HP202" s="99"/>
      <c r="HQ202" s="99"/>
      <c r="HR202" s="99"/>
      <c r="HS202" s="99"/>
      <c r="HT202" s="99"/>
      <c r="HU202" s="99"/>
      <c r="HV202" s="99"/>
      <c r="HW202" s="99"/>
      <c r="HX202" s="99"/>
      <c r="HY202" s="99"/>
      <c r="HZ202" s="99"/>
      <c r="IA202" s="99"/>
      <c r="IB202" s="99"/>
      <c r="IC202" s="99"/>
      <c r="ID202" s="99"/>
      <c r="IE202" s="99"/>
      <c r="IF202" s="99"/>
      <c r="IG202" s="99"/>
      <c r="IH202" s="99"/>
      <c r="II202" s="99"/>
      <c r="IJ202" s="99"/>
      <c r="IK202" s="99"/>
      <c r="IL202" s="99"/>
      <c r="IM202" s="99"/>
      <c r="IN202" s="99"/>
      <c r="IO202" s="99"/>
      <c r="IP202" s="99"/>
      <c r="IQ202" s="99"/>
    </row>
    <row r="203" spans="1:251" s="10" customFormat="1" ht="22.5">
      <c r="A203" s="28">
        <f t="shared" si="15"/>
        <v>5</v>
      </c>
      <c r="B203" s="33" t="s">
        <v>248</v>
      </c>
      <c r="C203" s="32" t="s">
        <v>56</v>
      </c>
      <c r="D203" s="29" t="s">
        <v>243</v>
      </c>
      <c r="E203" s="24">
        <v>0.03</v>
      </c>
      <c r="F203" s="31">
        <v>5</v>
      </c>
      <c r="G203" s="32">
        <v>240</v>
      </c>
      <c r="H203" s="32">
        <v>30</v>
      </c>
      <c r="I203" s="59">
        <f t="shared" si="12"/>
        <v>1386</v>
      </c>
      <c r="J203" s="32">
        <v>90</v>
      </c>
      <c r="K203" s="59">
        <f t="shared" si="13"/>
        <v>450</v>
      </c>
      <c r="L203" s="60">
        <f t="shared" si="14"/>
        <v>1836</v>
      </c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B203" s="57"/>
      <c r="DC203" s="57"/>
      <c r="DD203" s="57"/>
      <c r="DE203" s="57"/>
      <c r="DF203" s="57"/>
      <c r="DG203" s="57"/>
      <c r="DH203" s="57"/>
      <c r="DI203" s="57"/>
      <c r="DJ203" s="57"/>
      <c r="DK203" s="57"/>
      <c r="DL203" s="57"/>
      <c r="DM203" s="57"/>
      <c r="DN203" s="57"/>
      <c r="DO203" s="57"/>
      <c r="DP203" s="57"/>
      <c r="DQ203" s="57"/>
      <c r="DR203" s="57"/>
      <c r="DS203" s="57"/>
      <c r="DT203" s="57"/>
      <c r="DU203" s="57"/>
      <c r="DV203" s="57"/>
      <c r="DW203" s="57"/>
      <c r="DX203" s="57"/>
      <c r="DY203" s="57"/>
      <c r="DZ203" s="57"/>
      <c r="EA203" s="57"/>
      <c r="EB203" s="57"/>
      <c r="EC203" s="57"/>
      <c r="ED203" s="57"/>
      <c r="EE203" s="57"/>
      <c r="EF203" s="57"/>
      <c r="EG203" s="57"/>
      <c r="EH203" s="57"/>
      <c r="EI203" s="57"/>
      <c r="EJ203" s="57"/>
      <c r="EK203" s="57"/>
      <c r="EL203" s="57"/>
      <c r="EM203" s="57"/>
      <c r="EN203" s="57"/>
      <c r="EO203" s="57"/>
      <c r="EP203" s="57"/>
      <c r="EQ203" s="57"/>
      <c r="ER203" s="57"/>
      <c r="ES203" s="57"/>
      <c r="ET203" s="57"/>
      <c r="EU203" s="57"/>
      <c r="EV203" s="57"/>
      <c r="EW203" s="57"/>
      <c r="EX203" s="57"/>
      <c r="EY203" s="57"/>
      <c r="EZ203" s="57"/>
      <c r="FA203" s="57"/>
      <c r="FB203" s="57"/>
      <c r="FC203" s="57"/>
      <c r="FD203" s="57"/>
      <c r="FE203" s="57"/>
      <c r="FF203" s="57"/>
      <c r="FG203" s="57"/>
      <c r="FH203" s="57"/>
      <c r="FI203" s="57"/>
      <c r="FJ203" s="57"/>
      <c r="FK203" s="57"/>
      <c r="FL203" s="57"/>
      <c r="FM203" s="57"/>
      <c r="FN203" s="57"/>
      <c r="FO203" s="57"/>
      <c r="FP203" s="57"/>
      <c r="FQ203" s="57"/>
      <c r="FR203" s="57"/>
      <c r="FS203" s="57"/>
      <c r="FT203" s="57"/>
      <c r="FU203" s="57"/>
      <c r="FV203" s="57"/>
      <c r="FW203" s="57"/>
      <c r="FX203" s="57"/>
      <c r="FY203" s="57"/>
      <c r="FZ203" s="57"/>
      <c r="GA203" s="57"/>
      <c r="GB203" s="57"/>
      <c r="GC203" s="57"/>
      <c r="GD203" s="57"/>
      <c r="GE203" s="57"/>
      <c r="GF203" s="57"/>
      <c r="GG203" s="57"/>
      <c r="GH203" s="57"/>
      <c r="GI203" s="57"/>
      <c r="GJ203" s="57"/>
      <c r="GK203" s="57"/>
      <c r="GL203" s="57"/>
      <c r="GM203" s="57"/>
      <c r="GN203" s="57"/>
      <c r="GO203" s="57"/>
      <c r="GP203" s="57"/>
      <c r="GQ203" s="57"/>
      <c r="GR203" s="57"/>
      <c r="GS203" s="57"/>
      <c r="GT203" s="57"/>
      <c r="GU203" s="57"/>
      <c r="GV203" s="57"/>
      <c r="GW203" s="57"/>
      <c r="GX203" s="57"/>
      <c r="GY203" s="57"/>
      <c r="GZ203" s="57"/>
      <c r="HA203" s="57"/>
      <c r="HB203" s="57"/>
      <c r="HC203" s="57"/>
      <c r="HD203" s="57"/>
      <c r="HE203" s="57"/>
      <c r="HF203" s="57"/>
      <c r="HG203" s="57"/>
      <c r="HH203" s="57"/>
      <c r="HI203" s="57"/>
      <c r="HJ203" s="57"/>
      <c r="HK203" s="57"/>
      <c r="HL203" s="57"/>
      <c r="HM203" s="57"/>
      <c r="HN203" s="57"/>
      <c r="HO203" s="57"/>
      <c r="HP203" s="57"/>
      <c r="HQ203" s="57"/>
      <c r="HR203" s="57"/>
      <c r="HS203" s="57"/>
      <c r="HT203" s="57"/>
      <c r="HU203" s="57"/>
      <c r="HV203" s="57"/>
      <c r="HW203" s="57"/>
      <c r="HX203" s="57"/>
      <c r="HY203" s="57"/>
      <c r="HZ203" s="57"/>
      <c r="IA203" s="57"/>
      <c r="IB203" s="57"/>
      <c r="IC203" s="57"/>
      <c r="ID203" s="57"/>
      <c r="IE203" s="57"/>
      <c r="IF203" s="57"/>
      <c r="IG203" s="57"/>
      <c r="IH203" s="57"/>
      <c r="II203" s="57"/>
      <c r="IJ203" s="57"/>
      <c r="IK203" s="57"/>
      <c r="IL203" s="57"/>
      <c r="IM203" s="57"/>
      <c r="IN203" s="57"/>
      <c r="IO203" s="57"/>
      <c r="IP203" s="57"/>
      <c r="IQ203" s="57"/>
    </row>
    <row r="204" spans="1:251" s="11" customFormat="1" ht="15.75" customHeight="1">
      <c r="A204" s="28">
        <f t="shared" si="15"/>
        <v>6</v>
      </c>
      <c r="B204" s="33" t="s">
        <v>249</v>
      </c>
      <c r="C204" s="32" t="s">
        <v>56</v>
      </c>
      <c r="D204" s="29" t="s">
        <v>115</v>
      </c>
      <c r="E204" s="24"/>
      <c r="F204" s="31">
        <v>5</v>
      </c>
      <c r="G204" s="32">
        <v>300</v>
      </c>
      <c r="H204" s="32"/>
      <c r="I204" s="59">
        <f t="shared" si="12"/>
        <v>1500</v>
      </c>
      <c r="J204" s="32"/>
      <c r="K204" s="59">
        <f t="shared" si="13"/>
        <v>0</v>
      </c>
      <c r="L204" s="60">
        <f t="shared" si="14"/>
        <v>1500</v>
      </c>
      <c r="M204" s="63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72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  <c r="EO204" s="72"/>
      <c r="EP204" s="72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  <c r="FA204" s="72"/>
      <c r="FB204" s="72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  <c r="FM204" s="72"/>
      <c r="FN204" s="72"/>
      <c r="FO204" s="72"/>
      <c r="FP204" s="72"/>
      <c r="FQ204" s="72"/>
      <c r="FR204" s="72"/>
      <c r="FS204" s="72"/>
      <c r="FT204" s="72"/>
      <c r="FU204" s="72"/>
      <c r="FV204" s="72"/>
      <c r="FW204" s="72"/>
      <c r="FX204" s="72"/>
      <c r="FY204" s="72"/>
      <c r="FZ204" s="72"/>
      <c r="GA204" s="72"/>
      <c r="GB204" s="72"/>
      <c r="GC204" s="72"/>
      <c r="GD204" s="72"/>
      <c r="GE204" s="72"/>
      <c r="GF204" s="72"/>
      <c r="GG204" s="72"/>
      <c r="GH204" s="72"/>
      <c r="GI204" s="72"/>
      <c r="GJ204" s="72"/>
      <c r="GK204" s="72"/>
      <c r="GL204" s="72"/>
      <c r="GM204" s="72"/>
      <c r="GN204" s="72"/>
      <c r="GO204" s="72"/>
      <c r="GP204" s="72"/>
      <c r="GQ204" s="72"/>
      <c r="GR204" s="72"/>
      <c r="GS204" s="72"/>
      <c r="GT204" s="72"/>
      <c r="GU204" s="72"/>
      <c r="GV204" s="72"/>
      <c r="GW204" s="72"/>
      <c r="GX204" s="72"/>
      <c r="GY204" s="72"/>
      <c r="GZ204" s="72"/>
      <c r="HA204" s="72"/>
      <c r="HB204" s="72"/>
      <c r="HC204" s="72"/>
      <c r="HD204" s="72"/>
      <c r="HE204" s="72"/>
      <c r="HF204" s="72"/>
      <c r="HG204" s="72"/>
      <c r="HH204" s="72"/>
      <c r="HI204" s="72"/>
      <c r="HJ204" s="72"/>
      <c r="HK204" s="72"/>
      <c r="HL204" s="72"/>
      <c r="HM204" s="72"/>
      <c r="HN204" s="72"/>
      <c r="HO204" s="72"/>
      <c r="HP204" s="72"/>
      <c r="HQ204" s="72"/>
      <c r="HR204" s="72"/>
      <c r="HS204" s="72"/>
      <c r="HT204" s="72"/>
      <c r="HU204" s="72"/>
      <c r="HV204" s="72"/>
      <c r="HW204" s="72"/>
      <c r="HX204" s="72"/>
      <c r="HY204" s="72"/>
      <c r="HZ204" s="72"/>
      <c r="IA204" s="72"/>
      <c r="IB204" s="72"/>
      <c r="IC204" s="72"/>
      <c r="ID204" s="72"/>
      <c r="IE204" s="72"/>
      <c r="IF204" s="72"/>
      <c r="IG204" s="72"/>
      <c r="IH204" s="72"/>
      <c r="II204" s="72"/>
      <c r="IJ204" s="72"/>
      <c r="IK204" s="72"/>
      <c r="IL204" s="72"/>
      <c r="IM204" s="72"/>
      <c r="IN204" s="72"/>
      <c r="IO204" s="72"/>
      <c r="IP204" s="72"/>
      <c r="IQ204" s="72"/>
    </row>
    <row r="205" spans="1:251" s="10" customFormat="1" ht="22.5">
      <c r="A205" s="28">
        <f t="shared" si="15"/>
        <v>7</v>
      </c>
      <c r="B205" s="36" t="s">
        <v>250</v>
      </c>
      <c r="C205" s="32" t="s">
        <v>56</v>
      </c>
      <c r="D205" s="29" t="s">
        <v>243</v>
      </c>
      <c r="E205" s="24">
        <v>0.03</v>
      </c>
      <c r="F205" s="31">
        <v>3.2</v>
      </c>
      <c r="G205" s="32">
        <v>300</v>
      </c>
      <c r="H205" s="32">
        <v>30</v>
      </c>
      <c r="I205" s="59">
        <f t="shared" si="12"/>
        <v>1084.8000000000002</v>
      </c>
      <c r="J205" s="32">
        <v>90</v>
      </c>
      <c r="K205" s="59">
        <f t="shared" si="13"/>
        <v>288</v>
      </c>
      <c r="L205" s="60">
        <f t="shared" si="14"/>
        <v>1372.8000000000002</v>
      </c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/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  <c r="DP205" s="57"/>
      <c r="DQ205" s="57"/>
      <c r="DR205" s="57"/>
      <c r="DS205" s="57"/>
      <c r="DT205" s="57"/>
      <c r="DU205" s="57"/>
      <c r="DV205" s="57"/>
      <c r="DW205" s="57"/>
      <c r="DX205" s="57"/>
      <c r="DY205" s="57"/>
      <c r="DZ205" s="57"/>
      <c r="EA205" s="57"/>
      <c r="EB205" s="57"/>
      <c r="EC205" s="57"/>
      <c r="ED205" s="57"/>
      <c r="EE205" s="57"/>
      <c r="EF205" s="57"/>
      <c r="EG205" s="57"/>
      <c r="EH205" s="57"/>
      <c r="EI205" s="57"/>
      <c r="EJ205" s="57"/>
      <c r="EK205" s="57"/>
      <c r="EL205" s="57"/>
      <c r="EM205" s="57"/>
      <c r="EN205" s="57"/>
      <c r="EO205" s="57"/>
      <c r="EP205" s="57"/>
      <c r="EQ205" s="57"/>
      <c r="ER205" s="57"/>
      <c r="ES205" s="57"/>
      <c r="ET205" s="57"/>
      <c r="EU205" s="57"/>
      <c r="EV205" s="57"/>
      <c r="EW205" s="57"/>
      <c r="EX205" s="57"/>
      <c r="EY205" s="57"/>
      <c r="EZ205" s="57"/>
      <c r="FA205" s="57"/>
      <c r="FB205" s="57"/>
      <c r="FC205" s="57"/>
      <c r="FD205" s="57"/>
      <c r="FE205" s="57"/>
      <c r="FF205" s="57"/>
      <c r="FG205" s="57"/>
      <c r="FH205" s="57"/>
      <c r="FI205" s="57"/>
      <c r="FJ205" s="57"/>
      <c r="FK205" s="57"/>
      <c r="FL205" s="57"/>
      <c r="FM205" s="57"/>
      <c r="FN205" s="57"/>
      <c r="FO205" s="57"/>
      <c r="FP205" s="57"/>
      <c r="FQ205" s="57"/>
      <c r="FR205" s="57"/>
      <c r="FS205" s="57"/>
      <c r="FT205" s="57"/>
      <c r="FU205" s="57"/>
      <c r="FV205" s="57"/>
      <c r="FW205" s="57"/>
      <c r="FX205" s="57"/>
      <c r="FY205" s="57"/>
      <c r="FZ205" s="57"/>
      <c r="GA205" s="57"/>
      <c r="GB205" s="57"/>
      <c r="GC205" s="57"/>
      <c r="GD205" s="57"/>
      <c r="GE205" s="57"/>
      <c r="GF205" s="57"/>
      <c r="GG205" s="57"/>
      <c r="GH205" s="57"/>
      <c r="GI205" s="57"/>
      <c r="GJ205" s="57"/>
      <c r="GK205" s="57"/>
      <c r="GL205" s="57"/>
      <c r="GM205" s="57"/>
      <c r="GN205" s="57"/>
      <c r="GO205" s="57"/>
      <c r="GP205" s="57"/>
      <c r="GQ205" s="57"/>
      <c r="GR205" s="57"/>
      <c r="GS205" s="57"/>
      <c r="GT205" s="57"/>
      <c r="GU205" s="57"/>
      <c r="GV205" s="57"/>
      <c r="GW205" s="57"/>
      <c r="GX205" s="57"/>
      <c r="GY205" s="57"/>
      <c r="GZ205" s="57"/>
      <c r="HA205" s="57"/>
      <c r="HB205" s="57"/>
      <c r="HC205" s="57"/>
      <c r="HD205" s="57"/>
      <c r="HE205" s="57"/>
      <c r="HF205" s="57"/>
      <c r="HG205" s="57"/>
      <c r="HH205" s="57"/>
      <c r="HI205" s="57"/>
      <c r="HJ205" s="57"/>
      <c r="HK205" s="57"/>
      <c r="HL205" s="57"/>
      <c r="HM205" s="57"/>
      <c r="HN205" s="57"/>
      <c r="HO205" s="57"/>
      <c r="HP205" s="57"/>
      <c r="HQ205" s="57"/>
      <c r="HR205" s="57"/>
      <c r="HS205" s="57"/>
      <c r="HT205" s="57"/>
      <c r="HU205" s="57"/>
      <c r="HV205" s="57"/>
      <c r="HW205" s="57"/>
      <c r="HX205" s="57"/>
      <c r="HY205" s="57"/>
      <c r="HZ205" s="57"/>
      <c r="IA205" s="57"/>
      <c r="IB205" s="57"/>
      <c r="IC205" s="57"/>
      <c r="ID205" s="57"/>
      <c r="IE205" s="57"/>
      <c r="IF205" s="57"/>
      <c r="IG205" s="57"/>
      <c r="IH205" s="57"/>
      <c r="II205" s="57"/>
      <c r="IJ205" s="57"/>
      <c r="IK205" s="57"/>
      <c r="IL205" s="57"/>
      <c r="IM205" s="57"/>
      <c r="IN205" s="57"/>
      <c r="IO205" s="57"/>
      <c r="IP205" s="57"/>
      <c r="IQ205" s="57"/>
    </row>
    <row r="206" spans="1:251" s="10" customFormat="1" ht="22.5">
      <c r="A206" s="28">
        <f t="shared" si="15"/>
        <v>8</v>
      </c>
      <c r="B206" s="33" t="s">
        <v>251</v>
      </c>
      <c r="C206" s="32" t="s">
        <v>56</v>
      </c>
      <c r="D206" s="29" t="s">
        <v>243</v>
      </c>
      <c r="E206" s="24">
        <v>0.03</v>
      </c>
      <c r="F206" s="31">
        <v>8.6</v>
      </c>
      <c r="G206" s="32">
        <v>240</v>
      </c>
      <c r="H206" s="32">
        <v>30</v>
      </c>
      <c r="I206" s="59">
        <f t="shared" si="12"/>
        <v>2383.92</v>
      </c>
      <c r="J206" s="32">
        <v>90</v>
      </c>
      <c r="K206" s="59">
        <f t="shared" si="13"/>
        <v>774</v>
      </c>
      <c r="L206" s="60">
        <f t="shared" si="14"/>
        <v>3157.92</v>
      </c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57"/>
      <c r="CH206" s="57"/>
      <c r="CI206" s="57"/>
      <c r="CJ206" s="57"/>
      <c r="CK206" s="57"/>
      <c r="CL206" s="57"/>
      <c r="CM206" s="57"/>
      <c r="CN206" s="57"/>
      <c r="CO206" s="57"/>
      <c r="CP206" s="57"/>
      <c r="CQ206" s="57"/>
      <c r="CR206" s="57"/>
      <c r="CS206" s="57"/>
      <c r="CT206" s="57"/>
      <c r="CU206" s="57"/>
      <c r="CV206" s="57"/>
      <c r="CW206" s="57"/>
      <c r="CX206" s="57"/>
      <c r="CY206" s="57"/>
      <c r="CZ206" s="57"/>
      <c r="DA206" s="57"/>
      <c r="DB206" s="57"/>
      <c r="DC206" s="57"/>
      <c r="DD206" s="57"/>
      <c r="DE206" s="57"/>
      <c r="DF206" s="57"/>
      <c r="DG206" s="57"/>
      <c r="DH206" s="57"/>
      <c r="DI206" s="57"/>
      <c r="DJ206" s="57"/>
      <c r="DK206" s="57"/>
      <c r="DL206" s="57"/>
      <c r="DM206" s="57"/>
      <c r="DN206" s="57"/>
      <c r="DO206" s="57"/>
      <c r="DP206" s="57"/>
      <c r="DQ206" s="57"/>
      <c r="DR206" s="57"/>
      <c r="DS206" s="57"/>
      <c r="DT206" s="57"/>
      <c r="DU206" s="57"/>
      <c r="DV206" s="57"/>
      <c r="DW206" s="57"/>
      <c r="DX206" s="57"/>
      <c r="DY206" s="57"/>
      <c r="DZ206" s="57"/>
      <c r="EA206" s="57"/>
      <c r="EB206" s="57"/>
      <c r="EC206" s="57"/>
      <c r="ED206" s="57"/>
      <c r="EE206" s="57"/>
      <c r="EF206" s="57"/>
      <c r="EG206" s="57"/>
      <c r="EH206" s="57"/>
      <c r="EI206" s="57"/>
      <c r="EJ206" s="57"/>
      <c r="EK206" s="57"/>
      <c r="EL206" s="57"/>
      <c r="EM206" s="57"/>
      <c r="EN206" s="57"/>
      <c r="EO206" s="57"/>
      <c r="EP206" s="57"/>
      <c r="EQ206" s="57"/>
      <c r="ER206" s="57"/>
      <c r="ES206" s="57"/>
      <c r="ET206" s="57"/>
      <c r="EU206" s="57"/>
      <c r="EV206" s="57"/>
      <c r="EW206" s="57"/>
      <c r="EX206" s="57"/>
      <c r="EY206" s="57"/>
      <c r="EZ206" s="57"/>
      <c r="FA206" s="57"/>
      <c r="FB206" s="57"/>
      <c r="FC206" s="57"/>
      <c r="FD206" s="57"/>
      <c r="FE206" s="57"/>
      <c r="FF206" s="57"/>
      <c r="FG206" s="57"/>
      <c r="FH206" s="57"/>
      <c r="FI206" s="57"/>
      <c r="FJ206" s="57"/>
      <c r="FK206" s="57"/>
      <c r="FL206" s="57"/>
      <c r="FM206" s="57"/>
      <c r="FN206" s="57"/>
      <c r="FO206" s="57"/>
      <c r="FP206" s="57"/>
      <c r="FQ206" s="57"/>
      <c r="FR206" s="57"/>
      <c r="FS206" s="57"/>
      <c r="FT206" s="57"/>
      <c r="FU206" s="57"/>
      <c r="FV206" s="57"/>
      <c r="FW206" s="57"/>
      <c r="FX206" s="57"/>
      <c r="FY206" s="57"/>
      <c r="FZ206" s="57"/>
      <c r="GA206" s="57"/>
      <c r="GB206" s="57"/>
      <c r="GC206" s="57"/>
      <c r="GD206" s="57"/>
      <c r="GE206" s="57"/>
      <c r="GF206" s="57"/>
      <c r="GG206" s="57"/>
      <c r="GH206" s="57"/>
      <c r="GI206" s="57"/>
      <c r="GJ206" s="57"/>
      <c r="GK206" s="57"/>
      <c r="GL206" s="57"/>
      <c r="GM206" s="57"/>
      <c r="GN206" s="57"/>
      <c r="GO206" s="57"/>
      <c r="GP206" s="57"/>
      <c r="GQ206" s="57"/>
      <c r="GR206" s="57"/>
      <c r="GS206" s="57"/>
      <c r="GT206" s="57"/>
      <c r="GU206" s="57"/>
      <c r="GV206" s="57"/>
      <c r="GW206" s="57"/>
      <c r="GX206" s="57"/>
      <c r="GY206" s="57"/>
      <c r="GZ206" s="57"/>
      <c r="HA206" s="57"/>
      <c r="HB206" s="57"/>
      <c r="HC206" s="57"/>
      <c r="HD206" s="57"/>
      <c r="HE206" s="57"/>
      <c r="HF206" s="57"/>
      <c r="HG206" s="57"/>
      <c r="HH206" s="57"/>
      <c r="HI206" s="57"/>
      <c r="HJ206" s="57"/>
      <c r="HK206" s="57"/>
      <c r="HL206" s="57"/>
      <c r="HM206" s="57"/>
      <c r="HN206" s="57"/>
      <c r="HO206" s="57"/>
      <c r="HP206" s="57"/>
      <c r="HQ206" s="57"/>
      <c r="HR206" s="57"/>
      <c r="HS206" s="57"/>
      <c r="HT206" s="57"/>
      <c r="HU206" s="57"/>
      <c r="HV206" s="57"/>
      <c r="HW206" s="57"/>
      <c r="HX206" s="57"/>
      <c r="HY206" s="57"/>
      <c r="HZ206" s="57"/>
      <c r="IA206" s="57"/>
      <c r="IB206" s="57"/>
      <c r="IC206" s="57"/>
      <c r="ID206" s="57"/>
      <c r="IE206" s="57"/>
      <c r="IF206" s="57"/>
      <c r="IG206" s="57"/>
      <c r="IH206" s="57"/>
      <c r="II206" s="57"/>
      <c r="IJ206" s="57"/>
      <c r="IK206" s="57"/>
      <c r="IL206" s="57"/>
      <c r="IM206" s="57"/>
      <c r="IN206" s="57"/>
      <c r="IO206" s="57"/>
      <c r="IP206" s="57"/>
      <c r="IQ206" s="57"/>
    </row>
    <row r="207" spans="1:251" s="11" customFormat="1" ht="15.75" customHeight="1">
      <c r="A207" s="28">
        <f t="shared" si="15"/>
        <v>9</v>
      </c>
      <c r="B207" s="33" t="s">
        <v>252</v>
      </c>
      <c r="C207" s="32" t="s">
        <v>56</v>
      </c>
      <c r="D207" s="29" t="s">
        <v>115</v>
      </c>
      <c r="E207" s="24"/>
      <c r="F207" s="31">
        <v>8.5</v>
      </c>
      <c r="G207" s="32">
        <v>300</v>
      </c>
      <c r="H207" s="32"/>
      <c r="I207" s="59">
        <f t="shared" si="12"/>
        <v>2550</v>
      </c>
      <c r="J207" s="32"/>
      <c r="K207" s="59">
        <f t="shared" si="13"/>
        <v>0</v>
      </c>
      <c r="L207" s="60">
        <f t="shared" si="14"/>
        <v>2550</v>
      </c>
      <c r="M207" s="63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  <c r="EO207" s="72"/>
      <c r="EP207" s="72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  <c r="FA207" s="72"/>
      <c r="FB207" s="72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  <c r="FM207" s="72"/>
      <c r="FN207" s="72"/>
      <c r="FO207" s="72"/>
      <c r="FP207" s="72"/>
      <c r="FQ207" s="72"/>
      <c r="FR207" s="72"/>
      <c r="FS207" s="72"/>
      <c r="FT207" s="72"/>
      <c r="FU207" s="72"/>
      <c r="FV207" s="72"/>
      <c r="FW207" s="72"/>
      <c r="FX207" s="72"/>
      <c r="FY207" s="72"/>
      <c r="FZ207" s="72"/>
      <c r="GA207" s="72"/>
      <c r="GB207" s="72"/>
      <c r="GC207" s="72"/>
      <c r="GD207" s="72"/>
      <c r="GE207" s="72"/>
      <c r="GF207" s="72"/>
      <c r="GG207" s="72"/>
      <c r="GH207" s="72"/>
      <c r="GI207" s="72"/>
      <c r="GJ207" s="72"/>
      <c r="GK207" s="72"/>
      <c r="GL207" s="72"/>
      <c r="GM207" s="72"/>
      <c r="GN207" s="72"/>
      <c r="GO207" s="72"/>
      <c r="GP207" s="72"/>
      <c r="GQ207" s="72"/>
      <c r="GR207" s="72"/>
      <c r="GS207" s="72"/>
      <c r="GT207" s="72"/>
      <c r="GU207" s="72"/>
      <c r="GV207" s="72"/>
      <c r="GW207" s="72"/>
      <c r="GX207" s="72"/>
      <c r="GY207" s="72"/>
      <c r="GZ207" s="72"/>
      <c r="HA207" s="72"/>
      <c r="HB207" s="72"/>
      <c r="HC207" s="72"/>
      <c r="HD207" s="72"/>
      <c r="HE207" s="72"/>
      <c r="HF207" s="72"/>
      <c r="HG207" s="72"/>
      <c r="HH207" s="72"/>
      <c r="HI207" s="72"/>
      <c r="HJ207" s="72"/>
      <c r="HK207" s="72"/>
      <c r="HL207" s="72"/>
      <c r="HM207" s="72"/>
      <c r="HN207" s="72"/>
      <c r="HO207" s="72"/>
      <c r="HP207" s="72"/>
      <c r="HQ207" s="72"/>
      <c r="HR207" s="72"/>
      <c r="HS207" s="72"/>
      <c r="HT207" s="72"/>
      <c r="HU207" s="72"/>
      <c r="HV207" s="72"/>
      <c r="HW207" s="72"/>
      <c r="HX207" s="72"/>
      <c r="HY207" s="72"/>
      <c r="HZ207" s="72"/>
      <c r="IA207" s="72"/>
      <c r="IB207" s="72"/>
      <c r="IC207" s="72"/>
      <c r="ID207" s="72"/>
      <c r="IE207" s="72"/>
      <c r="IF207" s="72"/>
      <c r="IG207" s="72"/>
      <c r="IH207" s="72"/>
      <c r="II207" s="72"/>
      <c r="IJ207" s="72"/>
      <c r="IK207" s="72"/>
      <c r="IL207" s="72"/>
      <c r="IM207" s="72"/>
      <c r="IN207" s="72"/>
      <c r="IO207" s="72"/>
      <c r="IP207" s="72"/>
      <c r="IQ207" s="72"/>
    </row>
    <row r="208" spans="1:251" s="18" customFormat="1" ht="27.75" customHeight="1">
      <c r="A208" s="28">
        <v>10</v>
      </c>
      <c r="B208" s="33" t="s">
        <v>253</v>
      </c>
      <c r="C208" s="32" t="s">
        <v>56</v>
      </c>
      <c r="D208" s="29" t="s">
        <v>243</v>
      </c>
      <c r="E208" s="24">
        <v>0.03</v>
      </c>
      <c r="F208" s="31">
        <v>8</v>
      </c>
      <c r="G208" s="32">
        <v>240</v>
      </c>
      <c r="H208" s="32">
        <v>30</v>
      </c>
      <c r="I208" s="59">
        <f t="shared" si="12"/>
        <v>2217.6000000000004</v>
      </c>
      <c r="J208" s="80">
        <v>60</v>
      </c>
      <c r="K208" s="59">
        <f t="shared" si="13"/>
        <v>480</v>
      </c>
      <c r="L208" s="60">
        <f t="shared" si="14"/>
        <v>2697.6000000000004</v>
      </c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  <c r="BP208" s="99"/>
      <c r="BQ208" s="99"/>
      <c r="BR208" s="99"/>
      <c r="BS208" s="99"/>
      <c r="BT208" s="99"/>
      <c r="BU208" s="99"/>
      <c r="BV208" s="99"/>
      <c r="BW208" s="99"/>
      <c r="BX208" s="99"/>
      <c r="BY208" s="99"/>
      <c r="BZ208" s="99"/>
      <c r="CA208" s="99"/>
      <c r="CB208" s="99"/>
      <c r="CC208" s="99"/>
      <c r="CD208" s="99"/>
      <c r="CE208" s="99"/>
      <c r="CF208" s="99"/>
      <c r="CG208" s="99"/>
      <c r="CH208" s="99"/>
      <c r="CI208" s="99"/>
      <c r="CJ208" s="99"/>
      <c r="CK208" s="99"/>
      <c r="CL208" s="99"/>
      <c r="CM208" s="99"/>
      <c r="CN208" s="99"/>
      <c r="CO208" s="99"/>
      <c r="CP208" s="99"/>
      <c r="CQ208" s="99"/>
      <c r="CR208" s="99"/>
      <c r="CS208" s="99"/>
      <c r="CT208" s="99"/>
      <c r="CU208" s="99"/>
      <c r="CV208" s="99"/>
      <c r="CW208" s="99"/>
      <c r="CX208" s="99"/>
      <c r="CY208" s="99"/>
      <c r="CZ208" s="99"/>
      <c r="DA208" s="99"/>
      <c r="DB208" s="99"/>
      <c r="DC208" s="99"/>
      <c r="DD208" s="99"/>
      <c r="DE208" s="99"/>
      <c r="DF208" s="99"/>
      <c r="DG208" s="99"/>
      <c r="DH208" s="99"/>
      <c r="DI208" s="99"/>
      <c r="DJ208" s="99"/>
      <c r="DK208" s="99"/>
      <c r="DL208" s="99"/>
      <c r="DM208" s="99"/>
      <c r="DN208" s="99"/>
      <c r="DO208" s="99"/>
      <c r="DP208" s="99"/>
      <c r="DQ208" s="99"/>
      <c r="DR208" s="99"/>
      <c r="DS208" s="99"/>
      <c r="DT208" s="99"/>
      <c r="DU208" s="99"/>
      <c r="DV208" s="99"/>
      <c r="DW208" s="99"/>
      <c r="DX208" s="99"/>
      <c r="DY208" s="99"/>
      <c r="DZ208" s="99"/>
      <c r="EA208" s="99"/>
      <c r="EB208" s="99"/>
      <c r="EC208" s="99"/>
      <c r="ED208" s="99"/>
      <c r="EE208" s="99"/>
      <c r="EF208" s="99"/>
      <c r="EG208" s="99"/>
      <c r="EH208" s="99"/>
      <c r="EI208" s="99"/>
      <c r="EJ208" s="99"/>
      <c r="EK208" s="99"/>
      <c r="EL208" s="99"/>
      <c r="EM208" s="99"/>
      <c r="EN208" s="99"/>
      <c r="EO208" s="99"/>
      <c r="EP208" s="99"/>
      <c r="EQ208" s="99"/>
      <c r="ER208" s="99"/>
      <c r="ES208" s="99"/>
      <c r="ET208" s="99"/>
      <c r="EU208" s="99"/>
      <c r="EV208" s="99"/>
      <c r="EW208" s="99"/>
      <c r="EX208" s="99"/>
      <c r="EY208" s="99"/>
      <c r="EZ208" s="99"/>
      <c r="FA208" s="99"/>
      <c r="FB208" s="99"/>
      <c r="FC208" s="99"/>
      <c r="FD208" s="99"/>
      <c r="FE208" s="99"/>
      <c r="FF208" s="99"/>
      <c r="FG208" s="99"/>
      <c r="FH208" s="99"/>
      <c r="FI208" s="99"/>
      <c r="FJ208" s="99"/>
      <c r="FK208" s="99"/>
      <c r="FL208" s="99"/>
      <c r="FM208" s="99"/>
      <c r="FN208" s="99"/>
      <c r="FO208" s="99"/>
      <c r="FP208" s="99"/>
      <c r="FQ208" s="99"/>
      <c r="FR208" s="99"/>
      <c r="FS208" s="99"/>
      <c r="FT208" s="99"/>
      <c r="FU208" s="99"/>
      <c r="FV208" s="99"/>
      <c r="FW208" s="99"/>
      <c r="FX208" s="99"/>
      <c r="FY208" s="99"/>
      <c r="FZ208" s="99"/>
      <c r="GA208" s="99"/>
      <c r="GB208" s="99"/>
      <c r="GC208" s="99"/>
      <c r="GD208" s="99"/>
      <c r="GE208" s="99"/>
      <c r="GF208" s="99"/>
      <c r="GG208" s="99"/>
      <c r="GH208" s="99"/>
      <c r="GI208" s="99"/>
      <c r="GJ208" s="99"/>
      <c r="GK208" s="99"/>
      <c r="GL208" s="99"/>
      <c r="GM208" s="99"/>
      <c r="GN208" s="99"/>
      <c r="GO208" s="99"/>
      <c r="GP208" s="99"/>
      <c r="GQ208" s="99"/>
      <c r="GR208" s="99"/>
      <c r="GS208" s="99"/>
      <c r="GT208" s="99"/>
      <c r="GU208" s="99"/>
      <c r="GV208" s="99"/>
      <c r="GW208" s="99"/>
      <c r="GX208" s="99"/>
      <c r="GY208" s="99"/>
      <c r="GZ208" s="99"/>
      <c r="HA208" s="99"/>
      <c r="HB208" s="99"/>
      <c r="HC208" s="99"/>
      <c r="HD208" s="99"/>
      <c r="HE208" s="99"/>
      <c r="HF208" s="99"/>
      <c r="HG208" s="99"/>
      <c r="HH208" s="99"/>
      <c r="HI208" s="99"/>
      <c r="HJ208" s="99"/>
      <c r="HK208" s="99"/>
      <c r="HL208" s="99"/>
      <c r="HM208" s="99"/>
      <c r="HN208" s="99"/>
      <c r="HO208" s="99"/>
      <c r="HP208" s="99"/>
      <c r="HQ208" s="99"/>
      <c r="HR208" s="99"/>
      <c r="HS208" s="99"/>
      <c r="HT208" s="99"/>
      <c r="HU208" s="99"/>
      <c r="HV208" s="99"/>
      <c r="HW208" s="99"/>
      <c r="HX208" s="99"/>
      <c r="HY208" s="99"/>
      <c r="HZ208" s="99"/>
      <c r="IA208" s="99"/>
      <c r="IB208" s="99"/>
      <c r="IC208" s="99"/>
      <c r="ID208" s="99"/>
      <c r="IE208" s="99"/>
      <c r="IF208" s="99"/>
      <c r="IG208" s="99"/>
      <c r="IH208" s="99"/>
      <c r="II208" s="99"/>
      <c r="IJ208" s="99"/>
      <c r="IK208" s="99"/>
      <c r="IL208" s="99"/>
      <c r="IM208" s="99"/>
      <c r="IN208" s="99"/>
      <c r="IO208" s="99"/>
      <c r="IP208" s="99"/>
      <c r="IQ208" s="99"/>
    </row>
    <row r="209" spans="1:251" s="18" customFormat="1" ht="15.75" customHeight="1">
      <c r="A209" s="28">
        <f t="shared" si="15"/>
        <v>11</v>
      </c>
      <c r="B209" s="33" t="s">
        <v>254</v>
      </c>
      <c r="C209" s="32" t="s">
        <v>56</v>
      </c>
      <c r="D209" s="29" t="s">
        <v>245</v>
      </c>
      <c r="E209" s="24"/>
      <c r="F209" s="31">
        <v>4</v>
      </c>
      <c r="G209" s="32">
        <v>180</v>
      </c>
      <c r="H209" s="32">
        <v>25</v>
      </c>
      <c r="I209" s="59">
        <f t="shared" si="12"/>
        <v>820</v>
      </c>
      <c r="J209" s="80">
        <v>20</v>
      </c>
      <c r="K209" s="59">
        <f t="shared" si="13"/>
        <v>80</v>
      </c>
      <c r="L209" s="60">
        <f t="shared" si="14"/>
        <v>900</v>
      </c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99"/>
      <c r="CG209" s="99"/>
      <c r="CH209" s="99"/>
      <c r="CI209" s="99"/>
      <c r="CJ209" s="99"/>
      <c r="CK209" s="99"/>
      <c r="CL209" s="99"/>
      <c r="CM209" s="99"/>
      <c r="CN209" s="99"/>
      <c r="CO209" s="99"/>
      <c r="CP209" s="99"/>
      <c r="CQ209" s="99"/>
      <c r="CR209" s="99"/>
      <c r="CS209" s="99"/>
      <c r="CT209" s="99"/>
      <c r="CU209" s="99"/>
      <c r="CV209" s="99"/>
      <c r="CW209" s="99"/>
      <c r="CX209" s="99"/>
      <c r="CY209" s="99"/>
      <c r="CZ209" s="99"/>
      <c r="DA209" s="99"/>
      <c r="DB209" s="99"/>
      <c r="DC209" s="99"/>
      <c r="DD209" s="99"/>
      <c r="DE209" s="99"/>
      <c r="DF209" s="99"/>
      <c r="DG209" s="99"/>
      <c r="DH209" s="99"/>
      <c r="DI209" s="99"/>
      <c r="DJ209" s="99"/>
      <c r="DK209" s="99"/>
      <c r="DL209" s="99"/>
      <c r="DM209" s="99"/>
      <c r="DN209" s="99"/>
      <c r="DO209" s="99"/>
      <c r="DP209" s="99"/>
      <c r="DQ209" s="99"/>
      <c r="DR209" s="99"/>
      <c r="DS209" s="99"/>
      <c r="DT209" s="99"/>
      <c r="DU209" s="99"/>
      <c r="DV209" s="99"/>
      <c r="DW209" s="99"/>
      <c r="DX209" s="99"/>
      <c r="DY209" s="99"/>
      <c r="DZ209" s="99"/>
      <c r="EA209" s="99"/>
      <c r="EB209" s="99"/>
      <c r="EC209" s="99"/>
      <c r="ED209" s="99"/>
      <c r="EE209" s="99"/>
      <c r="EF209" s="99"/>
      <c r="EG209" s="99"/>
      <c r="EH209" s="99"/>
      <c r="EI209" s="99"/>
      <c r="EJ209" s="99"/>
      <c r="EK209" s="99"/>
      <c r="EL209" s="99"/>
      <c r="EM209" s="99"/>
      <c r="EN209" s="99"/>
      <c r="EO209" s="99"/>
      <c r="EP209" s="99"/>
      <c r="EQ209" s="99"/>
      <c r="ER209" s="99"/>
      <c r="ES209" s="99"/>
      <c r="ET209" s="99"/>
      <c r="EU209" s="99"/>
      <c r="EV209" s="99"/>
      <c r="EW209" s="99"/>
      <c r="EX209" s="99"/>
      <c r="EY209" s="99"/>
      <c r="EZ209" s="99"/>
      <c r="FA209" s="99"/>
      <c r="FB209" s="99"/>
      <c r="FC209" s="99"/>
      <c r="FD209" s="99"/>
      <c r="FE209" s="99"/>
      <c r="FF209" s="99"/>
      <c r="FG209" s="99"/>
      <c r="FH209" s="99"/>
      <c r="FI209" s="99"/>
      <c r="FJ209" s="99"/>
      <c r="FK209" s="99"/>
      <c r="FL209" s="99"/>
      <c r="FM209" s="99"/>
      <c r="FN209" s="99"/>
      <c r="FO209" s="99"/>
      <c r="FP209" s="99"/>
      <c r="FQ209" s="99"/>
      <c r="FR209" s="99"/>
      <c r="FS209" s="99"/>
      <c r="FT209" s="99"/>
      <c r="FU209" s="99"/>
      <c r="FV209" s="99"/>
      <c r="FW209" s="99"/>
      <c r="FX209" s="99"/>
      <c r="FY209" s="99"/>
      <c r="FZ209" s="99"/>
      <c r="GA209" s="99"/>
      <c r="GB209" s="99"/>
      <c r="GC209" s="99"/>
      <c r="GD209" s="99"/>
      <c r="GE209" s="99"/>
      <c r="GF209" s="99"/>
      <c r="GG209" s="99"/>
      <c r="GH209" s="99"/>
      <c r="GI209" s="99"/>
      <c r="GJ209" s="99"/>
      <c r="GK209" s="99"/>
      <c r="GL209" s="99"/>
      <c r="GM209" s="99"/>
      <c r="GN209" s="99"/>
      <c r="GO209" s="99"/>
      <c r="GP209" s="99"/>
      <c r="GQ209" s="99"/>
      <c r="GR209" s="99"/>
      <c r="GS209" s="99"/>
      <c r="GT209" s="99"/>
      <c r="GU209" s="99"/>
      <c r="GV209" s="99"/>
      <c r="GW209" s="99"/>
      <c r="GX209" s="99"/>
      <c r="GY209" s="99"/>
      <c r="GZ209" s="99"/>
      <c r="HA209" s="99"/>
      <c r="HB209" s="99"/>
      <c r="HC209" s="99"/>
      <c r="HD209" s="99"/>
      <c r="HE209" s="99"/>
      <c r="HF209" s="99"/>
      <c r="HG209" s="99"/>
      <c r="HH209" s="99"/>
      <c r="HI209" s="99"/>
      <c r="HJ209" s="99"/>
      <c r="HK209" s="99"/>
      <c r="HL209" s="99"/>
      <c r="HM209" s="99"/>
      <c r="HN209" s="99"/>
      <c r="HO209" s="99"/>
      <c r="HP209" s="99"/>
      <c r="HQ209" s="99"/>
      <c r="HR209" s="99"/>
      <c r="HS209" s="99"/>
      <c r="HT209" s="99"/>
      <c r="HU209" s="99"/>
      <c r="HV209" s="99"/>
      <c r="HW209" s="99"/>
      <c r="HX209" s="99"/>
      <c r="HY209" s="99"/>
      <c r="HZ209" s="99"/>
      <c r="IA209" s="99"/>
      <c r="IB209" s="99"/>
      <c r="IC209" s="99"/>
      <c r="ID209" s="99"/>
      <c r="IE209" s="99"/>
      <c r="IF209" s="99"/>
      <c r="IG209" s="99"/>
      <c r="IH209" s="99"/>
      <c r="II209" s="99"/>
      <c r="IJ209" s="99"/>
      <c r="IK209" s="99"/>
      <c r="IL209" s="99"/>
      <c r="IM209" s="99"/>
      <c r="IN209" s="99"/>
      <c r="IO209" s="99"/>
      <c r="IP209" s="99"/>
      <c r="IQ209" s="99"/>
    </row>
    <row r="210" spans="1:251" s="18" customFormat="1" ht="27.75" customHeight="1">
      <c r="A210" s="28">
        <f t="shared" si="15"/>
        <v>12</v>
      </c>
      <c r="B210" s="33" t="s">
        <v>255</v>
      </c>
      <c r="C210" s="32" t="s">
        <v>56</v>
      </c>
      <c r="D210" s="29" t="s">
        <v>243</v>
      </c>
      <c r="E210" s="24">
        <v>0.03</v>
      </c>
      <c r="F210" s="31">
        <v>2.6</v>
      </c>
      <c r="G210" s="32">
        <v>240</v>
      </c>
      <c r="H210" s="32">
        <v>30</v>
      </c>
      <c r="I210" s="59">
        <f t="shared" si="12"/>
        <v>720.72</v>
      </c>
      <c r="J210" s="80">
        <v>60</v>
      </c>
      <c r="K210" s="59">
        <f t="shared" si="13"/>
        <v>156</v>
      </c>
      <c r="L210" s="60">
        <f t="shared" si="14"/>
        <v>876.72</v>
      </c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/>
      <c r="CF210" s="99"/>
      <c r="CG210" s="99"/>
      <c r="CH210" s="99"/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  <c r="CT210" s="99"/>
      <c r="CU210" s="99"/>
      <c r="CV210" s="99"/>
      <c r="CW210" s="99"/>
      <c r="CX210" s="99"/>
      <c r="CY210" s="99"/>
      <c r="CZ210" s="99"/>
      <c r="DA210" s="99"/>
      <c r="DB210" s="99"/>
      <c r="DC210" s="99"/>
      <c r="DD210" s="99"/>
      <c r="DE210" s="99"/>
      <c r="DF210" s="99"/>
      <c r="DG210" s="99"/>
      <c r="DH210" s="99"/>
      <c r="DI210" s="99"/>
      <c r="DJ210" s="99"/>
      <c r="DK210" s="99"/>
      <c r="DL210" s="99"/>
      <c r="DM210" s="99"/>
      <c r="DN210" s="99"/>
      <c r="DO210" s="99"/>
      <c r="DP210" s="99"/>
      <c r="DQ210" s="99"/>
      <c r="DR210" s="99"/>
      <c r="DS210" s="99"/>
      <c r="DT210" s="99"/>
      <c r="DU210" s="99"/>
      <c r="DV210" s="99"/>
      <c r="DW210" s="99"/>
      <c r="DX210" s="99"/>
      <c r="DY210" s="99"/>
      <c r="DZ210" s="99"/>
      <c r="EA210" s="99"/>
      <c r="EB210" s="99"/>
      <c r="EC210" s="99"/>
      <c r="ED210" s="99"/>
      <c r="EE210" s="99"/>
      <c r="EF210" s="99"/>
      <c r="EG210" s="99"/>
      <c r="EH210" s="99"/>
      <c r="EI210" s="99"/>
      <c r="EJ210" s="99"/>
      <c r="EK210" s="99"/>
      <c r="EL210" s="99"/>
      <c r="EM210" s="99"/>
      <c r="EN210" s="99"/>
      <c r="EO210" s="99"/>
      <c r="EP210" s="99"/>
      <c r="EQ210" s="99"/>
      <c r="ER210" s="99"/>
      <c r="ES210" s="99"/>
      <c r="ET210" s="99"/>
      <c r="EU210" s="99"/>
      <c r="EV210" s="99"/>
      <c r="EW210" s="99"/>
      <c r="EX210" s="99"/>
      <c r="EY210" s="99"/>
      <c r="EZ210" s="99"/>
      <c r="FA210" s="99"/>
      <c r="FB210" s="99"/>
      <c r="FC210" s="99"/>
      <c r="FD210" s="99"/>
      <c r="FE210" s="99"/>
      <c r="FF210" s="99"/>
      <c r="FG210" s="99"/>
      <c r="FH210" s="99"/>
      <c r="FI210" s="99"/>
      <c r="FJ210" s="99"/>
      <c r="FK210" s="99"/>
      <c r="FL210" s="99"/>
      <c r="FM210" s="99"/>
      <c r="FN210" s="99"/>
      <c r="FO210" s="99"/>
      <c r="FP210" s="99"/>
      <c r="FQ210" s="99"/>
      <c r="FR210" s="99"/>
      <c r="FS210" s="99"/>
      <c r="FT210" s="99"/>
      <c r="FU210" s="99"/>
      <c r="FV210" s="99"/>
      <c r="FW210" s="99"/>
      <c r="FX210" s="99"/>
      <c r="FY210" s="99"/>
      <c r="FZ210" s="99"/>
      <c r="GA210" s="99"/>
      <c r="GB210" s="99"/>
      <c r="GC210" s="99"/>
      <c r="GD210" s="99"/>
      <c r="GE210" s="99"/>
      <c r="GF210" s="99"/>
      <c r="GG210" s="99"/>
      <c r="GH210" s="99"/>
      <c r="GI210" s="99"/>
      <c r="GJ210" s="99"/>
      <c r="GK210" s="99"/>
      <c r="GL210" s="99"/>
      <c r="GM210" s="99"/>
      <c r="GN210" s="99"/>
      <c r="GO210" s="99"/>
      <c r="GP210" s="99"/>
      <c r="GQ210" s="99"/>
      <c r="GR210" s="99"/>
      <c r="GS210" s="99"/>
      <c r="GT210" s="99"/>
      <c r="GU210" s="99"/>
      <c r="GV210" s="99"/>
      <c r="GW210" s="99"/>
      <c r="GX210" s="99"/>
      <c r="GY210" s="99"/>
      <c r="GZ210" s="99"/>
      <c r="HA210" s="99"/>
      <c r="HB210" s="99"/>
      <c r="HC210" s="99"/>
      <c r="HD210" s="99"/>
      <c r="HE210" s="99"/>
      <c r="HF210" s="99"/>
      <c r="HG210" s="99"/>
      <c r="HH210" s="99"/>
      <c r="HI210" s="99"/>
      <c r="HJ210" s="99"/>
      <c r="HK210" s="99"/>
      <c r="HL210" s="99"/>
      <c r="HM210" s="99"/>
      <c r="HN210" s="99"/>
      <c r="HO210" s="99"/>
      <c r="HP210" s="99"/>
      <c r="HQ210" s="99"/>
      <c r="HR210" s="99"/>
      <c r="HS210" s="99"/>
      <c r="HT210" s="99"/>
      <c r="HU210" s="99"/>
      <c r="HV210" s="99"/>
      <c r="HW210" s="99"/>
      <c r="HX210" s="99"/>
      <c r="HY210" s="99"/>
      <c r="HZ210" s="99"/>
      <c r="IA210" s="99"/>
      <c r="IB210" s="99"/>
      <c r="IC210" s="99"/>
      <c r="ID210" s="99"/>
      <c r="IE210" s="99"/>
      <c r="IF210" s="99"/>
      <c r="IG210" s="99"/>
      <c r="IH210" s="99"/>
      <c r="II210" s="99"/>
      <c r="IJ210" s="99"/>
      <c r="IK210" s="99"/>
      <c r="IL210" s="99"/>
      <c r="IM210" s="99"/>
      <c r="IN210" s="99"/>
      <c r="IO210" s="99"/>
      <c r="IP210" s="99"/>
      <c r="IQ210" s="99"/>
    </row>
    <row r="211" spans="1:251" s="18" customFormat="1" ht="15.75" customHeight="1">
      <c r="A211" s="28">
        <f t="shared" si="15"/>
        <v>13</v>
      </c>
      <c r="B211" s="33" t="s">
        <v>256</v>
      </c>
      <c r="C211" s="32" t="s">
        <v>56</v>
      </c>
      <c r="D211" s="29" t="s">
        <v>245</v>
      </c>
      <c r="E211" s="24"/>
      <c r="F211" s="31">
        <v>1</v>
      </c>
      <c r="G211" s="32">
        <v>180</v>
      </c>
      <c r="H211" s="32">
        <v>25</v>
      </c>
      <c r="I211" s="59">
        <f t="shared" si="12"/>
        <v>205</v>
      </c>
      <c r="J211" s="80">
        <v>20</v>
      </c>
      <c r="K211" s="59">
        <f t="shared" si="13"/>
        <v>20</v>
      </c>
      <c r="L211" s="60">
        <f t="shared" si="14"/>
        <v>225</v>
      </c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  <c r="BP211" s="99"/>
      <c r="BQ211" s="99"/>
      <c r="BR211" s="99"/>
      <c r="BS211" s="99"/>
      <c r="BT211" s="99"/>
      <c r="BU211" s="99"/>
      <c r="BV211" s="99"/>
      <c r="BW211" s="99"/>
      <c r="BX211" s="99"/>
      <c r="BY211" s="99"/>
      <c r="BZ211" s="99"/>
      <c r="CA211" s="99"/>
      <c r="CB211" s="99"/>
      <c r="CC211" s="99"/>
      <c r="CD211" s="99"/>
      <c r="CE211" s="99"/>
      <c r="CF211" s="99"/>
      <c r="CG211" s="99"/>
      <c r="CH211" s="99"/>
      <c r="CI211" s="99"/>
      <c r="CJ211" s="99"/>
      <c r="CK211" s="99"/>
      <c r="CL211" s="99"/>
      <c r="CM211" s="99"/>
      <c r="CN211" s="99"/>
      <c r="CO211" s="99"/>
      <c r="CP211" s="99"/>
      <c r="CQ211" s="99"/>
      <c r="CR211" s="99"/>
      <c r="CS211" s="99"/>
      <c r="CT211" s="99"/>
      <c r="CU211" s="99"/>
      <c r="CV211" s="99"/>
      <c r="CW211" s="99"/>
      <c r="CX211" s="99"/>
      <c r="CY211" s="99"/>
      <c r="CZ211" s="99"/>
      <c r="DA211" s="99"/>
      <c r="DB211" s="99"/>
      <c r="DC211" s="99"/>
      <c r="DD211" s="99"/>
      <c r="DE211" s="99"/>
      <c r="DF211" s="99"/>
      <c r="DG211" s="99"/>
      <c r="DH211" s="99"/>
      <c r="DI211" s="99"/>
      <c r="DJ211" s="99"/>
      <c r="DK211" s="99"/>
      <c r="DL211" s="99"/>
      <c r="DM211" s="99"/>
      <c r="DN211" s="99"/>
      <c r="DO211" s="99"/>
      <c r="DP211" s="99"/>
      <c r="DQ211" s="99"/>
      <c r="DR211" s="99"/>
      <c r="DS211" s="99"/>
      <c r="DT211" s="99"/>
      <c r="DU211" s="99"/>
      <c r="DV211" s="99"/>
      <c r="DW211" s="99"/>
      <c r="DX211" s="99"/>
      <c r="DY211" s="99"/>
      <c r="DZ211" s="99"/>
      <c r="EA211" s="99"/>
      <c r="EB211" s="99"/>
      <c r="EC211" s="99"/>
      <c r="ED211" s="99"/>
      <c r="EE211" s="99"/>
      <c r="EF211" s="99"/>
      <c r="EG211" s="99"/>
      <c r="EH211" s="99"/>
      <c r="EI211" s="99"/>
      <c r="EJ211" s="99"/>
      <c r="EK211" s="99"/>
      <c r="EL211" s="99"/>
      <c r="EM211" s="99"/>
      <c r="EN211" s="99"/>
      <c r="EO211" s="99"/>
      <c r="EP211" s="99"/>
      <c r="EQ211" s="99"/>
      <c r="ER211" s="99"/>
      <c r="ES211" s="99"/>
      <c r="ET211" s="99"/>
      <c r="EU211" s="99"/>
      <c r="EV211" s="99"/>
      <c r="EW211" s="99"/>
      <c r="EX211" s="99"/>
      <c r="EY211" s="99"/>
      <c r="EZ211" s="99"/>
      <c r="FA211" s="99"/>
      <c r="FB211" s="99"/>
      <c r="FC211" s="99"/>
      <c r="FD211" s="99"/>
      <c r="FE211" s="99"/>
      <c r="FF211" s="99"/>
      <c r="FG211" s="99"/>
      <c r="FH211" s="99"/>
      <c r="FI211" s="99"/>
      <c r="FJ211" s="99"/>
      <c r="FK211" s="99"/>
      <c r="FL211" s="99"/>
      <c r="FM211" s="99"/>
      <c r="FN211" s="99"/>
      <c r="FO211" s="99"/>
      <c r="FP211" s="99"/>
      <c r="FQ211" s="99"/>
      <c r="FR211" s="99"/>
      <c r="FS211" s="99"/>
      <c r="FT211" s="99"/>
      <c r="FU211" s="99"/>
      <c r="FV211" s="99"/>
      <c r="FW211" s="99"/>
      <c r="FX211" s="99"/>
      <c r="FY211" s="99"/>
      <c r="FZ211" s="99"/>
      <c r="GA211" s="99"/>
      <c r="GB211" s="99"/>
      <c r="GC211" s="99"/>
      <c r="GD211" s="99"/>
      <c r="GE211" s="99"/>
      <c r="GF211" s="99"/>
      <c r="GG211" s="99"/>
      <c r="GH211" s="99"/>
      <c r="GI211" s="99"/>
      <c r="GJ211" s="99"/>
      <c r="GK211" s="99"/>
      <c r="GL211" s="99"/>
      <c r="GM211" s="99"/>
      <c r="GN211" s="99"/>
      <c r="GO211" s="99"/>
      <c r="GP211" s="99"/>
      <c r="GQ211" s="99"/>
      <c r="GR211" s="99"/>
      <c r="GS211" s="99"/>
      <c r="GT211" s="99"/>
      <c r="GU211" s="99"/>
      <c r="GV211" s="99"/>
      <c r="GW211" s="99"/>
      <c r="GX211" s="99"/>
      <c r="GY211" s="99"/>
      <c r="GZ211" s="99"/>
      <c r="HA211" s="99"/>
      <c r="HB211" s="99"/>
      <c r="HC211" s="99"/>
      <c r="HD211" s="99"/>
      <c r="HE211" s="99"/>
      <c r="HF211" s="99"/>
      <c r="HG211" s="99"/>
      <c r="HH211" s="99"/>
      <c r="HI211" s="99"/>
      <c r="HJ211" s="99"/>
      <c r="HK211" s="99"/>
      <c r="HL211" s="99"/>
      <c r="HM211" s="99"/>
      <c r="HN211" s="99"/>
      <c r="HO211" s="99"/>
      <c r="HP211" s="99"/>
      <c r="HQ211" s="99"/>
      <c r="HR211" s="99"/>
      <c r="HS211" s="99"/>
      <c r="HT211" s="99"/>
      <c r="HU211" s="99"/>
      <c r="HV211" s="99"/>
      <c r="HW211" s="99"/>
      <c r="HX211" s="99"/>
      <c r="HY211" s="99"/>
      <c r="HZ211" s="99"/>
      <c r="IA211" s="99"/>
      <c r="IB211" s="99"/>
      <c r="IC211" s="99"/>
      <c r="ID211" s="99"/>
      <c r="IE211" s="99"/>
      <c r="IF211" s="99"/>
      <c r="IG211" s="99"/>
      <c r="IH211" s="99"/>
      <c r="II211" s="99"/>
      <c r="IJ211" s="99"/>
      <c r="IK211" s="99"/>
      <c r="IL211" s="99"/>
      <c r="IM211" s="99"/>
      <c r="IN211" s="99"/>
      <c r="IO211" s="99"/>
      <c r="IP211" s="99"/>
      <c r="IQ211" s="99"/>
    </row>
    <row r="212" spans="1:251" s="18" customFormat="1" ht="27.75" customHeight="1">
      <c r="A212" s="28">
        <f t="shared" si="15"/>
        <v>14</v>
      </c>
      <c r="B212" s="33" t="s">
        <v>257</v>
      </c>
      <c r="C212" s="32" t="s">
        <v>56</v>
      </c>
      <c r="D212" s="29" t="s">
        <v>243</v>
      </c>
      <c r="E212" s="24">
        <v>0.03</v>
      </c>
      <c r="F212" s="31">
        <v>1</v>
      </c>
      <c r="G212" s="32">
        <v>240</v>
      </c>
      <c r="H212" s="32">
        <v>30</v>
      </c>
      <c r="I212" s="59">
        <f t="shared" si="12"/>
        <v>277.20000000000005</v>
      </c>
      <c r="J212" s="80">
        <v>60</v>
      </c>
      <c r="K212" s="59">
        <f t="shared" si="13"/>
        <v>60</v>
      </c>
      <c r="L212" s="60">
        <f t="shared" si="14"/>
        <v>337.20000000000005</v>
      </c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  <c r="CT212" s="99"/>
      <c r="CU212" s="99"/>
      <c r="CV212" s="99"/>
      <c r="CW212" s="99"/>
      <c r="CX212" s="99"/>
      <c r="CY212" s="99"/>
      <c r="CZ212" s="99"/>
      <c r="DA212" s="99"/>
      <c r="DB212" s="99"/>
      <c r="DC212" s="99"/>
      <c r="DD212" s="99"/>
      <c r="DE212" s="99"/>
      <c r="DF212" s="99"/>
      <c r="DG212" s="99"/>
      <c r="DH212" s="99"/>
      <c r="DI212" s="99"/>
      <c r="DJ212" s="99"/>
      <c r="DK212" s="99"/>
      <c r="DL212" s="99"/>
      <c r="DM212" s="99"/>
      <c r="DN212" s="99"/>
      <c r="DO212" s="99"/>
      <c r="DP212" s="99"/>
      <c r="DQ212" s="99"/>
      <c r="DR212" s="99"/>
      <c r="DS212" s="99"/>
      <c r="DT212" s="99"/>
      <c r="DU212" s="99"/>
      <c r="DV212" s="99"/>
      <c r="DW212" s="99"/>
      <c r="DX212" s="99"/>
      <c r="DY212" s="99"/>
      <c r="DZ212" s="99"/>
      <c r="EA212" s="99"/>
      <c r="EB212" s="99"/>
      <c r="EC212" s="99"/>
      <c r="ED212" s="99"/>
      <c r="EE212" s="99"/>
      <c r="EF212" s="99"/>
      <c r="EG212" s="99"/>
      <c r="EH212" s="99"/>
      <c r="EI212" s="99"/>
      <c r="EJ212" s="99"/>
      <c r="EK212" s="99"/>
      <c r="EL212" s="99"/>
      <c r="EM212" s="99"/>
      <c r="EN212" s="99"/>
      <c r="EO212" s="99"/>
      <c r="EP212" s="99"/>
      <c r="EQ212" s="99"/>
      <c r="ER212" s="99"/>
      <c r="ES212" s="99"/>
      <c r="ET212" s="99"/>
      <c r="EU212" s="99"/>
      <c r="EV212" s="99"/>
      <c r="EW212" s="99"/>
      <c r="EX212" s="99"/>
      <c r="EY212" s="99"/>
      <c r="EZ212" s="99"/>
      <c r="FA212" s="99"/>
      <c r="FB212" s="99"/>
      <c r="FC212" s="99"/>
      <c r="FD212" s="99"/>
      <c r="FE212" s="99"/>
      <c r="FF212" s="99"/>
      <c r="FG212" s="99"/>
      <c r="FH212" s="99"/>
      <c r="FI212" s="99"/>
      <c r="FJ212" s="99"/>
      <c r="FK212" s="99"/>
      <c r="FL212" s="99"/>
      <c r="FM212" s="99"/>
      <c r="FN212" s="99"/>
      <c r="FO212" s="99"/>
      <c r="FP212" s="99"/>
      <c r="FQ212" s="99"/>
      <c r="FR212" s="99"/>
      <c r="FS212" s="99"/>
      <c r="FT212" s="99"/>
      <c r="FU212" s="99"/>
      <c r="FV212" s="99"/>
      <c r="FW212" s="99"/>
      <c r="FX212" s="99"/>
      <c r="FY212" s="99"/>
      <c r="FZ212" s="99"/>
      <c r="GA212" s="99"/>
      <c r="GB212" s="99"/>
      <c r="GC212" s="99"/>
      <c r="GD212" s="99"/>
      <c r="GE212" s="99"/>
      <c r="GF212" s="99"/>
      <c r="GG212" s="99"/>
      <c r="GH212" s="99"/>
      <c r="GI212" s="99"/>
      <c r="GJ212" s="99"/>
      <c r="GK212" s="99"/>
      <c r="GL212" s="99"/>
      <c r="GM212" s="99"/>
      <c r="GN212" s="99"/>
      <c r="GO212" s="99"/>
      <c r="GP212" s="99"/>
      <c r="GQ212" s="99"/>
      <c r="GR212" s="99"/>
      <c r="GS212" s="99"/>
      <c r="GT212" s="99"/>
      <c r="GU212" s="99"/>
      <c r="GV212" s="99"/>
      <c r="GW212" s="99"/>
      <c r="GX212" s="99"/>
      <c r="GY212" s="99"/>
      <c r="GZ212" s="99"/>
      <c r="HA212" s="99"/>
      <c r="HB212" s="99"/>
      <c r="HC212" s="99"/>
      <c r="HD212" s="99"/>
      <c r="HE212" s="99"/>
      <c r="HF212" s="99"/>
      <c r="HG212" s="99"/>
      <c r="HH212" s="99"/>
      <c r="HI212" s="99"/>
      <c r="HJ212" s="99"/>
      <c r="HK212" s="99"/>
      <c r="HL212" s="99"/>
      <c r="HM212" s="99"/>
      <c r="HN212" s="99"/>
      <c r="HO212" s="99"/>
      <c r="HP212" s="99"/>
      <c r="HQ212" s="99"/>
      <c r="HR212" s="99"/>
      <c r="HS212" s="99"/>
      <c r="HT212" s="99"/>
      <c r="HU212" s="99"/>
      <c r="HV212" s="99"/>
      <c r="HW212" s="99"/>
      <c r="HX212" s="99"/>
      <c r="HY212" s="99"/>
      <c r="HZ212" s="99"/>
      <c r="IA212" s="99"/>
      <c r="IB212" s="99"/>
      <c r="IC212" s="99"/>
      <c r="ID212" s="99"/>
      <c r="IE212" s="99"/>
      <c r="IF212" s="99"/>
      <c r="IG212" s="99"/>
      <c r="IH212" s="99"/>
      <c r="II212" s="99"/>
      <c r="IJ212" s="99"/>
      <c r="IK212" s="99"/>
      <c r="IL212" s="99"/>
      <c r="IM212" s="99"/>
      <c r="IN212" s="99"/>
      <c r="IO212" s="99"/>
      <c r="IP212" s="99"/>
      <c r="IQ212" s="99"/>
    </row>
    <row r="213" spans="1:251" s="18" customFormat="1" ht="15.75" customHeight="1">
      <c r="A213" s="28">
        <f t="shared" si="15"/>
        <v>15</v>
      </c>
      <c r="B213" s="33" t="s">
        <v>258</v>
      </c>
      <c r="C213" s="32" t="s">
        <v>56</v>
      </c>
      <c r="D213" s="29" t="s">
        <v>245</v>
      </c>
      <c r="E213" s="24"/>
      <c r="F213" s="31">
        <v>1</v>
      </c>
      <c r="G213" s="32">
        <v>180</v>
      </c>
      <c r="H213" s="32">
        <v>25</v>
      </c>
      <c r="I213" s="59">
        <f t="shared" si="12"/>
        <v>205</v>
      </c>
      <c r="J213" s="80">
        <v>20</v>
      </c>
      <c r="K213" s="59">
        <f t="shared" si="13"/>
        <v>20</v>
      </c>
      <c r="L213" s="60">
        <f t="shared" si="14"/>
        <v>225</v>
      </c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99"/>
      <c r="BW213" s="99"/>
      <c r="BX213" s="99"/>
      <c r="BY213" s="99"/>
      <c r="BZ213" s="99"/>
      <c r="CA213" s="99"/>
      <c r="CB213" s="99"/>
      <c r="CC213" s="99"/>
      <c r="CD213" s="99"/>
      <c r="CE213" s="99"/>
      <c r="CF213" s="99"/>
      <c r="CG213" s="99"/>
      <c r="CH213" s="99"/>
      <c r="CI213" s="99"/>
      <c r="CJ213" s="99"/>
      <c r="CK213" s="99"/>
      <c r="CL213" s="99"/>
      <c r="CM213" s="99"/>
      <c r="CN213" s="99"/>
      <c r="CO213" s="99"/>
      <c r="CP213" s="99"/>
      <c r="CQ213" s="99"/>
      <c r="CR213" s="99"/>
      <c r="CS213" s="99"/>
      <c r="CT213" s="99"/>
      <c r="CU213" s="99"/>
      <c r="CV213" s="99"/>
      <c r="CW213" s="99"/>
      <c r="CX213" s="99"/>
      <c r="CY213" s="99"/>
      <c r="CZ213" s="99"/>
      <c r="DA213" s="99"/>
      <c r="DB213" s="99"/>
      <c r="DC213" s="99"/>
      <c r="DD213" s="99"/>
      <c r="DE213" s="99"/>
      <c r="DF213" s="99"/>
      <c r="DG213" s="99"/>
      <c r="DH213" s="99"/>
      <c r="DI213" s="99"/>
      <c r="DJ213" s="99"/>
      <c r="DK213" s="99"/>
      <c r="DL213" s="99"/>
      <c r="DM213" s="99"/>
      <c r="DN213" s="99"/>
      <c r="DO213" s="99"/>
      <c r="DP213" s="99"/>
      <c r="DQ213" s="99"/>
      <c r="DR213" s="99"/>
      <c r="DS213" s="99"/>
      <c r="DT213" s="99"/>
      <c r="DU213" s="99"/>
      <c r="DV213" s="99"/>
      <c r="DW213" s="99"/>
      <c r="DX213" s="99"/>
      <c r="DY213" s="99"/>
      <c r="DZ213" s="99"/>
      <c r="EA213" s="99"/>
      <c r="EB213" s="99"/>
      <c r="EC213" s="99"/>
      <c r="ED213" s="99"/>
      <c r="EE213" s="99"/>
      <c r="EF213" s="99"/>
      <c r="EG213" s="99"/>
      <c r="EH213" s="99"/>
      <c r="EI213" s="99"/>
      <c r="EJ213" s="99"/>
      <c r="EK213" s="99"/>
      <c r="EL213" s="99"/>
      <c r="EM213" s="99"/>
      <c r="EN213" s="99"/>
      <c r="EO213" s="99"/>
      <c r="EP213" s="99"/>
      <c r="EQ213" s="99"/>
      <c r="ER213" s="99"/>
      <c r="ES213" s="99"/>
      <c r="ET213" s="99"/>
      <c r="EU213" s="99"/>
      <c r="EV213" s="99"/>
      <c r="EW213" s="99"/>
      <c r="EX213" s="99"/>
      <c r="EY213" s="99"/>
      <c r="EZ213" s="99"/>
      <c r="FA213" s="99"/>
      <c r="FB213" s="99"/>
      <c r="FC213" s="99"/>
      <c r="FD213" s="99"/>
      <c r="FE213" s="99"/>
      <c r="FF213" s="99"/>
      <c r="FG213" s="99"/>
      <c r="FH213" s="99"/>
      <c r="FI213" s="99"/>
      <c r="FJ213" s="99"/>
      <c r="FK213" s="99"/>
      <c r="FL213" s="99"/>
      <c r="FM213" s="99"/>
      <c r="FN213" s="99"/>
      <c r="FO213" s="99"/>
      <c r="FP213" s="99"/>
      <c r="FQ213" s="99"/>
      <c r="FR213" s="99"/>
      <c r="FS213" s="99"/>
      <c r="FT213" s="99"/>
      <c r="FU213" s="99"/>
      <c r="FV213" s="99"/>
      <c r="FW213" s="99"/>
      <c r="FX213" s="99"/>
      <c r="FY213" s="99"/>
      <c r="FZ213" s="99"/>
      <c r="GA213" s="99"/>
      <c r="GB213" s="99"/>
      <c r="GC213" s="99"/>
      <c r="GD213" s="99"/>
      <c r="GE213" s="99"/>
      <c r="GF213" s="99"/>
      <c r="GG213" s="99"/>
      <c r="GH213" s="99"/>
      <c r="GI213" s="99"/>
      <c r="GJ213" s="99"/>
      <c r="GK213" s="99"/>
      <c r="GL213" s="99"/>
      <c r="GM213" s="99"/>
      <c r="GN213" s="99"/>
      <c r="GO213" s="99"/>
      <c r="GP213" s="99"/>
      <c r="GQ213" s="99"/>
      <c r="GR213" s="99"/>
      <c r="GS213" s="99"/>
      <c r="GT213" s="99"/>
      <c r="GU213" s="99"/>
      <c r="GV213" s="99"/>
      <c r="GW213" s="99"/>
      <c r="GX213" s="99"/>
      <c r="GY213" s="99"/>
      <c r="GZ213" s="99"/>
      <c r="HA213" s="99"/>
      <c r="HB213" s="99"/>
      <c r="HC213" s="99"/>
      <c r="HD213" s="99"/>
      <c r="HE213" s="99"/>
      <c r="HF213" s="99"/>
      <c r="HG213" s="99"/>
      <c r="HH213" s="99"/>
      <c r="HI213" s="99"/>
      <c r="HJ213" s="99"/>
      <c r="HK213" s="99"/>
      <c r="HL213" s="99"/>
      <c r="HM213" s="99"/>
      <c r="HN213" s="99"/>
      <c r="HO213" s="99"/>
      <c r="HP213" s="99"/>
      <c r="HQ213" s="99"/>
      <c r="HR213" s="99"/>
      <c r="HS213" s="99"/>
      <c r="HT213" s="99"/>
      <c r="HU213" s="99"/>
      <c r="HV213" s="99"/>
      <c r="HW213" s="99"/>
      <c r="HX213" s="99"/>
      <c r="HY213" s="99"/>
      <c r="HZ213" s="99"/>
      <c r="IA213" s="99"/>
      <c r="IB213" s="99"/>
      <c r="IC213" s="99"/>
      <c r="ID213" s="99"/>
      <c r="IE213" s="99"/>
      <c r="IF213" s="99"/>
      <c r="IG213" s="99"/>
      <c r="IH213" s="99"/>
      <c r="II213" s="99"/>
      <c r="IJ213" s="99"/>
      <c r="IK213" s="99"/>
      <c r="IL213" s="99"/>
      <c r="IM213" s="99"/>
      <c r="IN213" s="99"/>
      <c r="IO213" s="99"/>
      <c r="IP213" s="99"/>
      <c r="IQ213" s="99"/>
    </row>
    <row r="214" spans="1:251" s="18" customFormat="1" ht="15.75" customHeight="1">
      <c r="A214" s="28"/>
      <c r="B214" s="33"/>
      <c r="C214" s="32"/>
      <c r="D214" s="29"/>
      <c r="E214" s="24"/>
      <c r="F214" s="31"/>
      <c r="G214" s="32"/>
      <c r="H214" s="32"/>
      <c r="I214" s="96">
        <f>SUM(I199:I213)</f>
        <v>14998.740000000002</v>
      </c>
      <c r="J214" s="97"/>
      <c r="K214" s="96">
        <f>SUM(K199:K213)</f>
        <v>2628</v>
      </c>
      <c r="L214" s="98">
        <f>SUM(L199:L213)</f>
        <v>17626.74</v>
      </c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99"/>
      <c r="BP214" s="99"/>
      <c r="BQ214" s="99"/>
      <c r="BR214" s="99"/>
      <c r="BS214" s="99"/>
      <c r="BT214" s="99"/>
      <c r="BU214" s="99"/>
      <c r="BV214" s="99"/>
      <c r="BW214" s="99"/>
      <c r="BX214" s="99"/>
      <c r="BY214" s="99"/>
      <c r="BZ214" s="99"/>
      <c r="CA214" s="99"/>
      <c r="CB214" s="99"/>
      <c r="CC214" s="99"/>
      <c r="CD214" s="99"/>
      <c r="CE214" s="99"/>
      <c r="CF214" s="99"/>
      <c r="CG214" s="99"/>
      <c r="CH214" s="99"/>
      <c r="CI214" s="99"/>
      <c r="CJ214" s="99"/>
      <c r="CK214" s="99"/>
      <c r="CL214" s="99"/>
      <c r="CM214" s="99"/>
      <c r="CN214" s="99"/>
      <c r="CO214" s="99"/>
      <c r="CP214" s="99"/>
      <c r="CQ214" s="99"/>
      <c r="CR214" s="99"/>
      <c r="CS214" s="99"/>
      <c r="CT214" s="99"/>
      <c r="CU214" s="99"/>
      <c r="CV214" s="99"/>
      <c r="CW214" s="99"/>
      <c r="CX214" s="99"/>
      <c r="CY214" s="99"/>
      <c r="CZ214" s="99"/>
      <c r="DA214" s="99"/>
      <c r="DB214" s="99"/>
      <c r="DC214" s="99"/>
      <c r="DD214" s="99"/>
      <c r="DE214" s="99"/>
      <c r="DF214" s="99"/>
      <c r="DG214" s="99"/>
      <c r="DH214" s="99"/>
      <c r="DI214" s="99"/>
      <c r="DJ214" s="99"/>
      <c r="DK214" s="99"/>
      <c r="DL214" s="99"/>
      <c r="DM214" s="99"/>
      <c r="DN214" s="99"/>
      <c r="DO214" s="99"/>
      <c r="DP214" s="99"/>
      <c r="DQ214" s="99"/>
      <c r="DR214" s="99"/>
      <c r="DS214" s="99"/>
      <c r="DT214" s="99"/>
      <c r="DU214" s="99"/>
      <c r="DV214" s="99"/>
      <c r="DW214" s="99"/>
      <c r="DX214" s="99"/>
      <c r="DY214" s="99"/>
      <c r="DZ214" s="99"/>
      <c r="EA214" s="99"/>
      <c r="EB214" s="99"/>
      <c r="EC214" s="99"/>
      <c r="ED214" s="99"/>
      <c r="EE214" s="99"/>
      <c r="EF214" s="99"/>
      <c r="EG214" s="99"/>
      <c r="EH214" s="99"/>
      <c r="EI214" s="99"/>
      <c r="EJ214" s="99"/>
      <c r="EK214" s="99"/>
      <c r="EL214" s="99"/>
      <c r="EM214" s="99"/>
      <c r="EN214" s="99"/>
      <c r="EO214" s="99"/>
      <c r="EP214" s="99"/>
      <c r="EQ214" s="99"/>
      <c r="ER214" s="99"/>
      <c r="ES214" s="99"/>
      <c r="ET214" s="99"/>
      <c r="EU214" s="99"/>
      <c r="EV214" s="99"/>
      <c r="EW214" s="99"/>
      <c r="EX214" s="99"/>
      <c r="EY214" s="99"/>
      <c r="EZ214" s="99"/>
      <c r="FA214" s="99"/>
      <c r="FB214" s="99"/>
      <c r="FC214" s="99"/>
      <c r="FD214" s="99"/>
      <c r="FE214" s="99"/>
      <c r="FF214" s="99"/>
      <c r="FG214" s="99"/>
      <c r="FH214" s="99"/>
      <c r="FI214" s="99"/>
      <c r="FJ214" s="99"/>
      <c r="FK214" s="99"/>
      <c r="FL214" s="99"/>
      <c r="FM214" s="99"/>
      <c r="FN214" s="99"/>
      <c r="FO214" s="99"/>
      <c r="FP214" s="99"/>
      <c r="FQ214" s="99"/>
      <c r="FR214" s="99"/>
      <c r="FS214" s="99"/>
      <c r="FT214" s="99"/>
      <c r="FU214" s="99"/>
      <c r="FV214" s="99"/>
      <c r="FW214" s="99"/>
      <c r="FX214" s="99"/>
      <c r="FY214" s="99"/>
      <c r="FZ214" s="99"/>
      <c r="GA214" s="99"/>
      <c r="GB214" s="99"/>
      <c r="GC214" s="99"/>
      <c r="GD214" s="99"/>
      <c r="GE214" s="99"/>
      <c r="GF214" s="99"/>
      <c r="GG214" s="99"/>
      <c r="GH214" s="99"/>
      <c r="GI214" s="99"/>
      <c r="GJ214" s="99"/>
      <c r="GK214" s="99"/>
      <c r="GL214" s="99"/>
      <c r="GM214" s="99"/>
      <c r="GN214" s="99"/>
      <c r="GO214" s="99"/>
      <c r="GP214" s="99"/>
      <c r="GQ214" s="99"/>
      <c r="GR214" s="99"/>
      <c r="GS214" s="99"/>
      <c r="GT214" s="99"/>
      <c r="GU214" s="99"/>
      <c r="GV214" s="99"/>
      <c r="GW214" s="99"/>
      <c r="GX214" s="99"/>
      <c r="GY214" s="99"/>
      <c r="GZ214" s="99"/>
      <c r="HA214" s="99"/>
      <c r="HB214" s="99"/>
      <c r="HC214" s="99"/>
      <c r="HD214" s="99"/>
      <c r="HE214" s="99"/>
      <c r="HF214" s="99"/>
      <c r="HG214" s="99"/>
      <c r="HH214" s="99"/>
      <c r="HI214" s="99"/>
      <c r="HJ214" s="99"/>
      <c r="HK214" s="99"/>
      <c r="HL214" s="99"/>
      <c r="HM214" s="99"/>
      <c r="HN214" s="99"/>
      <c r="HO214" s="99"/>
      <c r="HP214" s="99"/>
      <c r="HQ214" s="99"/>
      <c r="HR214" s="99"/>
      <c r="HS214" s="99"/>
      <c r="HT214" s="99"/>
      <c r="HU214" s="99"/>
      <c r="HV214" s="99"/>
      <c r="HW214" s="99"/>
      <c r="HX214" s="99"/>
      <c r="HY214" s="99"/>
      <c r="HZ214" s="99"/>
      <c r="IA214" s="99"/>
      <c r="IB214" s="99"/>
      <c r="IC214" s="99"/>
      <c r="ID214" s="99"/>
      <c r="IE214" s="99"/>
      <c r="IF214" s="99"/>
      <c r="IG214" s="99"/>
      <c r="IH214" s="99"/>
      <c r="II214" s="99"/>
      <c r="IJ214" s="99"/>
      <c r="IK214" s="99"/>
      <c r="IL214" s="99"/>
      <c r="IM214" s="99"/>
      <c r="IN214" s="99"/>
      <c r="IO214" s="99"/>
      <c r="IP214" s="99"/>
      <c r="IQ214" s="99"/>
    </row>
    <row r="215" spans="1:28" s="16" customFormat="1" ht="15.75" customHeight="1">
      <c r="A215" s="91"/>
      <c r="B215" s="82"/>
      <c r="C215" s="115"/>
      <c r="D215" s="115"/>
      <c r="E215" s="115"/>
      <c r="F215" s="115"/>
      <c r="G215" s="115"/>
      <c r="H215" s="115"/>
      <c r="I215" s="117"/>
      <c r="J215" s="117"/>
      <c r="K215" s="117"/>
      <c r="L215" s="85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</row>
    <row r="216" spans="1:28" s="16" customFormat="1" ht="15.75" customHeight="1">
      <c r="A216" s="91"/>
      <c r="B216" s="82" t="s">
        <v>239</v>
      </c>
      <c r="C216" s="115"/>
      <c r="D216" s="115"/>
      <c r="E216" s="115"/>
      <c r="F216" s="115"/>
      <c r="G216" s="115"/>
      <c r="H216" s="115"/>
      <c r="I216" s="117"/>
      <c r="J216" s="117"/>
      <c r="K216" s="117"/>
      <c r="L216" s="95">
        <f>L214+I197</f>
        <v>93152.805</v>
      </c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</row>
    <row r="217" spans="1:12" ht="12.75" customHeight="1">
      <c r="A217" s="118" t="s">
        <v>259</v>
      </c>
      <c r="B217" s="119"/>
      <c r="C217" s="118" t="s">
        <v>260</v>
      </c>
      <c r="D217" s="119"/>
      <c r="E217" s="119"/>
      <c r="F217" s="119"/>
      <c r="G217" s="119"/>
      <c r="H217" s="119"/>
      <c r="I217" s="119"/>
      <c r="J217" s="119"/>
      <c r="K217" s="119"/>
      <c r="L217" s="120"/>
    </row>
  </sheetData>
  <sheetProtection/>
  <mergeCells count="80">
    <mergeCell ref="A217:B217"/>
    <mergeCell ref="C217:L217"/>
    <mergeCell ref="A2:A6"/>
    <mergeCell ref="A39:A40"/>
    <mergeCell ref="B39:B40"/>
    <mergeCell ref="C39:C40"/>
    <mergeCell ref="D150:D151"/>
    <mergeCell ref="E39:E40"/>
    <mergeCell ref="F39:F40"/>
    <mergeCell ref="L39:L40"/>
    <mergeCell ref="C197:H197"/>
    <mergeCell ref="I197:K197"/>
    <mergeCell ref="C215:H215"/>
    <mergeCell ref="I215:K215"/>
    <mergeCell ref="C216:H216"/>
    <mergeCell ref="I216:K216"/>
    <mergeCell ref="C194:H194"/>
    <mergeCell ref="I194:K194"/>
    <mergeCell ref="C195:H195"/>
    <mergeCell ref="I195:K195"/>
    <mergeCell ref="C196:H196"/>
    <mergeCell ref="I196:K196"/>
    <mergeCell ref="A190:B190"/>
    <mergeCell ref="C191:H191"/>
    <mergeCell ref="I191:K191"/>
    <mergeCell ref="C192:H192"/>
    <mergeCell ref="I192:K192"/>
    <mergeCell ref="C193:H193"/>
    <mergeCell ref="I193:K193"/>
    <mergeCell ref="A86:B86"/>
    <mergeCell ref="A97:B97"/>
    <mergeCell ref="A115:B115"/>
    <mergeCell ref="A131:B131"/>
    <mergeCell ref="A142:C142"/>
    <mergeCell ref="A166:B166"/>
    <mergeCell ref="G39:I39"/>
    <mergeCell ref="J39:K39"/>
    <mergeCell ref="A41:B41"/>
    <mergeCell ref="A49:B49"/>
    <mergeCell ref="A64:B64"/>
    <mergeCell ref="A77:B77"/>
    <mergeCell ref="A33:L33"/>
    <mergeCell ref="A34:L34"/>
    <mergeCell ref="A35:L35"/>
    <mergeCell ref="A36:L36"/>
    <mergeCell ref="A37:L37"/>
    <mergeCell ref="A38:E38"/>
    <mergeCell ref="F38:J38"/>
    <mergeCell ref="K38:L38"/>
    <mergeCell ref="A27:L27"/>
    <mergeCell ref="A28:L28"/>
    <mergeCell ref="A29:L29"/>
    <mergeCell ref="A30:L30"/>
    <mergeCell ref="A31:L31"/>
    <mergeCell ref="A32:L32"/>
    <mergeCell ref="B21:L21"/>
    <mergeCell ref="A22:L22"/>
    <mergeCell ref="A23:L23"/>
    <mergeCell ref="A24:L24"/>
    <mergeCell ref="A25:L25"/>
    <mergeCell ref="A26:L26"/>
    <mergeCell ref="B15:L15"/>
    <mergeCell ref="B16:L16"/>
    <mergeCell ref="B17:L17"/>
    <mergeCell ref="B18:L18"/>
    <mergeCell ref="B19:L19"/>
    <mergeCell ref="B20:L20"/>
    <mergeCell ref="B7:L7"/>
    <mergeCell ref="B8:L8"/>
    <mergeCell ref="B11:L11"/>
    <mergeCell ref="B12:L12"/>
    <mergeCell ref="B13:L13"/>
    <mergeCell ref="B14:L14"/>
    <mergeCell ref="A9:L10"/>
    <mergeCell ref="B1:L1"/>
    <mergeCell ref="B2:L2"/>
    <mergeCell ref="B3:L3"/>
    <mergeCell ref="B4:L4"/>
    <mergeCell ref="B5:L5"/>
    <mergeCell ref="B6:L6"/>
  </mergeCells>
  <printOptions/>
  <pageMargins left="0.51" right="0.51" top="0.51" bottom="0.5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2011-11-27T01:51:23Z</cp:lastPrinted>
  <dcterms:created xsi:type="dcterms:W3CDTF">1996-12-17T01:32:42Z</dcterms:created>
  <dcterms:modified xsi:type="dcterms:W3CDTF">2018-09-25T10:19:17Z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